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ao.formiga\Documents\ANTT22-2023\"/>
    </mc:Choice>
  </mc:AlternateContent>
  <xr:revisionPtr revIDLastSave="0" documentId="13_ncr:1_{981CE8EE-71AE-421B-8D88-2632BEF54260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1 - Estatístico Pleno" sheetId="32" r:id="rId1"/>
    <sheet name="2 - Economista Pleno" sheetId="33" r:id="rId2"/>
    <sheet name="3 - Bacharel de Direito Pleno" sheetId="38" r:id="rId3"/>
    <sheet name="4 Gestor de Projetos " sheetId="37" r:id="rId4"/>
    <sheet name=" " sheetId="31" r:id="rId5"/>
    <sheet name="VALOR GLOBAL" sheetId="5" r:id="rId6"/>
  </sheets>
  <definedNames>
    <definedName name="_xlnm.Print_Area" localSheetId="4">' '!$A$1:$D$139</definedName>
    <definedName name="_xlnm.Print_Area" localSheetId="0">'1 - Estatístico Pleno'!$A$1:$D$138</definedName>
    <definedName name="_xlnm.Print_Area" localSheetId="1">'2 - Economista Pleno'!$A$1:$D$138</definedName>
    <definedName name="_xlnm.Print_Area" localSheetId="2">'3 - Bacharel de Direito Pleno'!$A$1:$D$138</definedName>
    <definedName name="_xlnm.Print_Area" localSheetId="3">'4 Gestor de Projetos '!$A$1:$D$138</definedName>
    <definedName name="_xlnm.Print_Area" localSheetId="5">'VALOR GLOBAL'!$A$1:$G$19</definedName>
  </definedNames>
  <calcPr calcId="191028"/>
  <customWorkbookViews>
    <customWorkbookView name="Carlos Elias Bastos dos Santos - Modo de exibição pessoal" guid="{68A8CE5E-1919-4E29-BC99-1D91CF2327FE}" mergeInterval="0" personalView="1" maximized="1" xWindow="-8" yWindow="-8" windowWidth="1456" windowHeight="8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32" l="1"/>
  <c r="D115" i="38"/>
  <c r="C82" i="38"/>
  <c r="C55" i="38"/>
  <c r="D30" i="38"/>
  <c r="D96" i="38" s="1"/>
  <c r="D115" i="37"/>
  <c r="C82" i="37"/>
  <c r="C55" i="37"/>
  <c r="D30" i="37"/>
  <c r="D115" i="33"/>
  <c r="C82" i="33"/>
  <c r="C55" i="33"/>
  <c r="D30" i="33"/>
  <c r="D49" i="33" s="1"/>
  <c r="D115" i="32"/>
  <c r="C82" i="32"/>
  <c r="C55" i="32"/>
  <c r="D51" i="32"/>
  <c r="C122" i="31"/>
  <c r="D115" i="31"/>
  <c r="D136" i="31" s="1"/>
  <c r="C102" i="31"/>
  <c r="D101" i="31"/>
  <c r="C82" i="31"/>
  <c r="D63" i="31"/>
  <c r="D62" i="31"/>
  <c r="C68" i="31" s="1"/>
  <c r="D75" i="31" s="1"/>
  <c r="C55" i="31"/>
  <c r="C83" i="31" s="1"/>
  <c r="D50" i="31"/>
  <c r="D49" i="31"/>
  <c r="D48" i="31"/>
  <c r="D47" i="31"/>
  <c r="C38" i="31"/>
  <c r="D30" i="31"/>
  <c r="D53" i="31" s="1"/>
  <c r="C85" i="37" l="1"/>
  <c r="D85" i="37" s="1"/>
  <c r="C86" i="37"/>
  <c r="D86" i="37" s="1"/>
  <c r="C85" i="38"/>
  <c r="D85" i="38" s="1"/>
  <c r="C86" i="38"/>
  <c r="D86" i="38" s="1"/>
  <c r="C108" i="38"/>
  <c r="C85" i="33"/>
  <c r="D85" i="33" s="1"/>
  <c r="C86" i="33"/>
  <c r="D86" i="33" s="1"/>
  <c r="C86" i="32"/>
  <c r="D86" i="32" s="1"/>
  <c r="C83" i="32"/>
  <c r="D47" i="38"/>
  <c r="D48" i="38"/>
  <c r="D49" i="38"/>
  <c r="D50" i="38"/>
  <c r="D51" i="38"/>
  <c r="D52" i="38"/>
  <c r="D54" i="38"/>
  <c r="D81" i="38"/>
  <c r="D96" i="33"/>
  <c r="D48" i="33"/>
  <c r="D82" i="38"/>
  <c r="D53" i="38"/>
  <c r="C83" i="38"/>
  <c r="D83" i="38" s="1"/>
  <c r="D84" i="38"/>
  <c r="D47" i="37"/>
  <c r="D48" i="37"/>
  <c r="D49" i="37"/>
  <c r="D50" i="37"/>
  <c r="D51" i="37"/>
  <c r="D52" i="37"/>
  <c r="D81" i="37"/>
  <c r="D96" i="37"/>
  <c r="D53" i="37"/>
  <c r="C83" i="37"/>
  <c r="D82" i="37"/>
  <c r="D54" i="37"/>
  <c r="D83" i="37"/>
  <c r="D84" i="37"/>
  <c r="D47" i="33"/>
  <c r="D50" i="33"/>
  <c r="D81" i="33"/>
  <c r="D51" i="33"/>
  <c r="D52" i="33"/>
  <c r="D82" i="33"/>
  <c r="D53" i="33"/>
  <c r="C83" i="33"/>
  <c r="D54" i="33"/>
  <c r="D83" i="33"/>
  <c r="D84" i="33"/>
  <c r="D81" i="32"/>
  <c r="D52" i="32"/>
  <c r="D84" i="32"/>
  <c r="D48" i="32"/>
  <c r="D49" i="32"/>
  <c r="D50" i="32"/>
  <c r="D53" i="32"/>
  <c r="D83" i="32"/>
  <c r="D47" i="32"/>
  <c r="C85" i="32"/>
  <c r="C87" i="32" s="1"/>
  <c r="D82" i="32"/>
  <c r="D54" i="32"/>
  <c r="D81" i="31"/>
  <c r="D84" i="31"/>
  <c r="D36" i="31"/>
  <c r="D97" i="31"/>
  <c r="D37" i="31"/>
  <c r="D99" i="31"/>
  <c r="D100" i="31"/>
  <c r="D51" i="31"/>
  <c r="D52" i="31"/>
  <c r="C39" i="31"/>
  <c r="D39" i="31" s="1"/>
  <c r="D54" i="31"/>
  <c r="D55" i="31" s="1"/>
  <c r="D74" i="31" s="1"/>
  <c r="C74" i="31"/>
  <c r="D83" i="31"/>
  <c r="D96" i="31"/>
  <c r="C103" i="31"/>
  <c r="D103" i="31" s="1"/>
  <c r="D132" i="31"/>
  <c r="C85" i="31"/>
  <c r="D85" i="31" s="1"/>
  <c r="D98" i="31"/>
  <c r="D82" i="31"/>
  <c r="C86" i="31"/>
  <c r="D86" i="31" s="1"/>
  <c r="C87" i="37" l="1"/>
  <c r="C87" i="33"/>
  <c r="D85" i="32"/>
  <c r="D87" i="32" s="1"/>
  <c r="D108" i="33"/>
  <c r="D109" i="33" s="1"/>
  <c r="D55" i="38"/>
  <c r="D87" i="38"/>
  <c r="D108" i="38"/>
  <c r="D109" i="38" s="1"/>
  <c r="C87" i="38"/>
  <c r="D55" i="37"/>
  <c r="D87" i="37"/>
  <c r="D108" i="37"/>
  <c r="D109" i="37" s="1"/>
  <c r="C108" i="37"/>
  <c r="D55" i="33"/>
  <c r="D87" i="33"/>
  <c r="D55" i="32"/>
  <c r="D108" i="32"/>
  <c r="D109" i="32" s="1"/>
  <c r="D38" i="31"/>
  <c r="D40" i="31" s="1"/>
  <c r="D73" i="31" s="1"/>
  <c r="D87" i="31"/>
  <c r="D134" i="31" s="1"/>
  <c r="C40" i="31"/>
  <c r="C73" i="31" s="1"/>
  <c r="C87" i="31"/>
  <c r="D76" i="31"/>
  <c r="C104" i="31"/>
  <c r="C108" i="31" s="1"/>
  <c r="D102" i="31"/>
  <c r="D104" i="31" s="1"/>
  <c r="D108" i="31" s="1"/>
  <c r="D109" i="31" s="1"/>
  <c r="D135" i="31" s="1"/>
  <c r="D133" i="31" l="1"/>
  <c r="D137" i="31" s="1"/>
  <c r="D120" i="31"/>
  <c r="D121" i="31" l="1"/>
  <c r="D124" i="31" s="1"/>
  <c r="D122" i="31" l="1"/>
  <c r="D126" i="31" s="1"/>
  <c r="D138" i="31" s="1"/>
  <c r="D139" i="31" s="1"/>
  <c r="D125" i="31"/>
  <c r="D123" i="31"/>
</calcChain>
</file>

<file path=xl/sharedStrings.xml><?xml version="1.0" encoding="utf-8"?>
<sst xmlns="http://schemas.openxmlformats.org/spreadsheetml/2006/main" count="1290" uniqueCount="169">
  <si>
    <t>LOGOTIPO</t>
  </si>
  <si>
    <t>RAZÃO SOCIAL:</t>
  </si>
  <si>
    <t>CNPJ:</t>
  </si>
  <si>
    <t>ENDEREÇO:</t>
  </si>
  <si>
    <t>FONE: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</si>
  <si>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</si>
  <si>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50500.082532/2022-16</t>
  </si>
  <si>
    <t>Licitação Nº</t>
  </si>
  <si>
    <t>A</t>
  </si>
  <si>
    <t xml:space="preserve">Data de apresentação da proposta (dia/mês/ano) </t>
  </si>
  <si>
    <t>B</t>
  </si>
  <si>
    <t xml:space="preserve">Município/UF </t>
  </si>
  <si>
    <t>Brasília-DF</t>
  </si>
  <si>
    <t>C</t>
  </si>
  <si>
    <t>Ano do Acordo, Convenção ou Dissídio Coletivo</t>
  </si>
  <si>
    <t>D</t>
  </si>
  <si>
    <t>Nº de Registro da Convenção Coletiva de Trabalho no M.T.E</t>
  </si>
  <si>
    <t>E</t>
  </si>
  <si>
    <t>Nº de meses de execução contratual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</si>
  <si>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</si>
  <si>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</si>
  <si>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</si>
  <si>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Pesquisas e levantamentos de dados junto ao mercado</t>
  </si>
  <si>
    <t>Classificação Brasileira de Ocupações (CBO)</t>
  </si>
  <si>
    <t>Salário normativo da categoria profissional</t>
  </si>
  <si>
    <t>Categoria profissional (vinculada à execução contratual)</t>
  </si>
  <si>
    <t>Estatístico Pleno</t>
  </si>
  <si>
    <t>Data base da categoria (dia/mês/ano)</t>
  </si>
  <si>
    <t>MÓDULO 1: COMPOSIÇÃO DA REMUNERAÇÃO</t>
  </si>
  <si>
    <t>Composição da Remuneração</t>
  </si>
  <si>
    <t>Valor (R$)</t>
  </si>
  <si>
    <t>Salário Base</t>
  </si>
  <si>
    <t>Outros (especificar)</t>
  </si>
  <si>
    <t>TOTAL DO MÓDULO 1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</si>
  <si>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</si>
  <si>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t>MÓDULO 2: 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</si>
  <si>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</si>
  <si>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</si>
  <si>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</si>
  <si>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%</t>
  </si>
  <si>
    <r>
      <t xml:space="preserve">13 º Salário </t>
    </r>
    <r>
      <rPr>
        <b/>
        <sz val="10"/>
        <rFont val="Ecofont Vera Sans"/>
        <family val="2"/>
      </rPr>
      <t>(1/12)</t>
    </r>
  </si>
  <si>
    <t>Adicional de Férias</t>
  </si>
  <si>
    <t>SUBTOTAL DO SUBMÓDULO 2.1</t>
  </si>
  <si>
    <t>Incidência do submódulo 2.2 sobre o submódulo 2.1</t>
  </si>
  <si>
    <t>TOTAL DO SUBMÓDULO 2.1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</si>
  <si>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</si>
  <si>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</si>
  <si>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Ecofont Vera Sans"/>
        <family val="2"/>
      </rPr>
      <t xml:space="preserve">Nota 3: </t>
    </r>
    <r>
      <rPr>
        <sz val="10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Ecofont Vera Sans"/>
        <family val="2"/>
      </rPr>
      <t>(Incluído pela Instrução Normativa nº 7, de 2018)</t>
    </r>
  </si>
  <si>
    <t>Submódulo 2.2 - Encargos Previdenciários (GPS), Fundo de Garantia por Tempo de Serviço (FGTS) e outras contribuições.</t>
  </si>
  <si>
    <t>2.2</t>
  </si>
  <si>
    <t>GPS, FGTS e outras contribuições</t>
  </si>
  <si>
    <t>INSS</t>
  </si>
  <si>
    <t>Salário Educação</t>
  </si>
  <si>
    <t>SAT</t>
  </si>
  <si>
    <t>SESC ou SESI</t>
  </si>
  <si>
    <t>SENAI- SENAC</t>
  </si>
  <si>
    <t>F</t>
  </si>
  <si>
    <t>SEBRAE</t>
  </si>
  <si>
    <t>G</t>
  </si>
  <si>
    <t>INCRA</t>
  </si>
  <si>
    <t>H</t>
  </si>
  <si>
    <t>FGTS</t>
  </si>
  <si>
    <t>TOTAL DO SUBMÓDULO 2.2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</si>
  <si>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</si>
  <si>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</si>
  <si>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0"/>
        <color indexed="8"/>
        <rFont val="Ecofont Vera Sans"/>
        <family val="2"/>
      </rPr>
      <t>Nota 3:</t>
    </r>
    <r>
      <rPr>
        <sz val="10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</si>
  <si>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t>Submódulo 2.3 – Benefícios Mensais e Diários</t>
  </si>
  <si>
    <t>2.3</t>
  </si>
  <si>
    <t>Benefícios Mensais e Diários</t>
  </si>
  <si>
    <t>Valor unitário/dia (R$)</t>
  </si>
  <si>
    <t>Valor Mensal (R$)</t>
  </si>
  <si>
    <r>
      <t xml:space="preserve">Transporte </t>
    </r>
    <r>
      <rPr>
        <sz val="8"/>
        <color indexed="8"/>
        <rFont val="Ecofont Vera Sans"/>
        <family val="2"/>
      </rPr>
      <t>(considerando 22 dias úteis)</t>
    </r>
  </si>
  <si>
    <r>
      <t>Auxílio Alimentação</t>
    </r>
    <r>
      <rPr>
        <sz val="8"/>
        <rFont val="Ecofont Vera Sans"/>
        <family val="2"/>
      </rPr>
      <t xml:space="preserve"> (considerando 22 dias úteis)</t>
    </r>
  </si>
  <si>
    <t>Auxílio Saúde*</t>
  </si>
  <si>
    <t>Auxílio creche</t>
  </si>
  <si>
    <t xml:space="preserve">Auxílio Funeral </t>
  </si>
  <si>
    <t>Outros (Especificar)</t>
  </si>
  <si>
    <t>TOTAL DO SUBMÓDULO 2.3</t>
  </si>
  <si>
    <t>* Não será admitida a inclusão de benefícios que onerem apenas o tomador de serviços, nos termos do PARECER N.º 15/2014/CPLC/DEPCONSU/PGF/AGU</t>
  </si>
  <si>
    <t>QUADRO RESUMO DO MÓDULO 2- ENCARGOS E BENEFÍCIOS ANUAIS, MENSAIS E DIÁRIOS</t>
  </si>
  <si>
    <t>Encargos e Benefícios Anuais, Mensais e diarios</t>
  </si>
  <si>
    <t>-</t>
  </si>
  <si>
    <t>TOTAL DO MÓDULO 2</t>
  </si>
  <si>
    <t>MÓDULO 3: PROVISÃO PARA RESCISÃO (REDAÇÃO DADA PELA INSTRUÇÃO NORMATIVA Nº 7, DE 2018)</t>
  </si>
  <si>
    <t>Provisão para Rescisão</t>
  </si>
  <si>
    <t>Aviso prévio indenizado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</si>
  <si>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</si>
  <si>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</si>
  <si>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t>Aviso prévio trabalhado</t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</si>
  <si>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</si>
  <si>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</si>
  <si>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t>TOTAL DO MÓDULO 3</t>
  </si>
  <si>
    <r>
      <t xml:space="preserve">Nota: </t>
    </r>
    <r>
      <rPr>
        <sz val="9"/>
        <color indexed="8"/>
        <rFont val="Ecofont Vera Sans"/>
        <family val="2"/>
      </rPr>
      <t>De  acordo  com  o  entendimento  do  TCU  no  Acórdão  nº  1.186/2017  -  Plenário,  a  a  parcela  mensal  a  título de  aviso  prévio  trabalhado  será  no  percentual  máximo  de  1,94%  no  primeiro  ano,  e,  em caso  de  prorrogação  do  contrato,  o  percentual  máximo  dessa  parcela  será  de  0,194%  a cada  ano  de  prorrogação,  a  ser  incluído  por  ocasião  da  formulação  do  aditivo  da prorrogação  do  contrato,  conforme  a  Lei  12.506/2011.</t>
    </r>
  </si>
  <si>
    <t>MÓDULO 4: CUSTO DE REPOSIÇÃO DO PROFISSIONAL AUSENTE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</si>
  <si>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</si>
  <si>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t>Submódulo 4.1 – Substituto nas Ausências Legais (Redação dada pela Instrução Normativa nº 7, de 2018)</t>
  </si>
  <si>
    <t>4.1</t>
  </si>
  <si>
    <t>Ausências Legais</t>
  </si>
  <si>
    <r>
      <t xml:space="preserve">Substituto na cobertura de férias </t>
    </r>
    <r>
      <rPr>
        <b/>
        <sz val="10"/>
        <color indexed="8"/>
        <rFont val="Ecofont Vera Sans"/>
        <family val="2"/>
      </rPr>
      <t>(*salário substituto + 1/12 avos 13º + 1/12 avos férias + 1/12 avos adicional de férias)</t>
    </r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</si>
  <si>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</si>
  <si>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</si>
  <si>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</si>
  <si>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</si>
  <si>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</si>
  <si>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SUBTOTAL DO SUBMÓDULO 4.1</t>
  </si>
  <si>
    <t>Incidência do submódulo 2.2 sobre o submódulo 4.1</t>
  </si>
  <si>
    <t>TOTAL DO SUBMÓDULO 4.1</t>
  </si>
  <si>
    <t>QUADRO-RESUMO DO MÓDULO 4 – CUSTO DE REPOSIÇÃO DO PROFISSIONAL AUSENTE (REDAÇÃO DADA PELA INSTRUÇÃO NORMATIVA Nº 7, DE 2018)</t>
  </si>
  <si>
    <t>Custo de Reposição do Profissional Ausente</t>
  </si>
  <si>
    <t>Substituto nas ausências legais</t>
  </si>
  <si>
    <t>TOTAL DO MÓDULO 4</t>
  </si>
  <si>
    <t>MÓDULO 5: INSUMOS DIVERSOS</t>
  </si>
  <si>
    <t>Insumos Diversos</t>
  </si>
  <si>
    <t>Uniformes</t>
  </si>
  <si>
    <t>Outros</t>
  </si>
  <si>
    <t>TOTAL DO MÓDULO 5</t>
  </si>
  <si>
    <r>
      <rPr>
        <b/>
        <sz val="9"/>
        <color indexed="8"/>
        <rFont val="Ecofont Vera Sans"/>
        <family val="2"/>
      </rPr>
      <t>Nota:</t>
    </r>
    <r>
      <rPr>
        <sz val="9"/>
        <color indexed="8"/>
        <rFont val="Ecofont Vera Sans"/>
        <family val="2"/>
      </rPr>
      <t xml:space="preserve"> Valores mensais por empregado</t>
    </r>
  </si>
  <si>
    <t>MÓDULO 6: CUSTOS INDIRETOS, TRIBUTOS E LUCRO</t>
  </si>
  <si>
    <t>Custos Indiretos, Tributos e Lucro</t>
  </si>
  <si>
    <t>Custos Indiretos</t>
  </si>
  <si>
    <t>Lucro</t>
  </si>
  <si>
    <t>Tributos</t>
  </si>
  <si>
    <t>PIS</t>
  </si>
  <si>
    <t>COFINS</t>
  </si>
  <si>
    <t>ISS</t>
  </si>
  <si>
    <t>TOTAL DO MÓDULO 6</t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</si>
  <si>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empregado</t>
    </r>
  </si>
  <si>
    <r>
      <rPr>
        <b/>
        <sz val="10"/>
        <color indexed="8"/>
        <rFont val="Ecofont Vera Sans"/>
        <family val="2"/>
      </rPr>
      <t>Nota2:</t>
    </r>
    <r>
      <rPr>
        <sz val="10"/>
        <color indexed="8"/>
        <rFont val="Ecofont Vera Sans"/>
        <family val="2"/>
      </rPr>
      <t xml:space="preserve"> O valor referente a  tributos é obtido aplicando-se percentual sobre o valor do faturamento</t>
    </r>
  </si>
  <si>
    <t>2. QUADRO RESUMO DO CUSTO POR EMPREGADO</t>
  </si>
  <si>
    <t>Mão-de-obra vinculada à execução contratual (valor por empregado)</t>
  </si>
  <si>
    <t>(R$)</t>
  </si>
  <si>
    <t>Módulo 1 – Composição da Remuneração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</si>
  <si>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</si>
  <si>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</si>
  <si>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</si>
  <si>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</si>
  <si>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</si>
  <si>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</si>
  <si>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Valor total por empregado</t>
  </si>
  <si>
    <t>OBS: Os licitantes devem preencher os campos marcados em amarelo</t>
  </si>
  <si>
    <t>Estudos e acompanhamento do mercado</t>
  </si>
  <si>
    <t>Economista Pleno</t>
  </si>
  <si>
    <t>Apoio na elaboração de teses e respostas jurídicas</t>
  </si>
  <si>
    <t>Bacharel em Direito Pleno</t>
  </si>
  <si>
    <t>50500.137502/2022-46</t>
  </si>
  <si>
    <t>00/2022</t>
  </si>
  <si>
    <t>Apoio Adm.</t>
  </si>
  <si>
    <t>3515-05</t>
  </si>
  <si>
    <t>Técnico em Secretariado</t>
  </si>
  <si>
    <r>
      <t xml:space="preserve">Férias e Adicional de Férias </t>
    </r>
    <r>
      <rPr>
        <b/>
        <sz val="10"/>
        <rFont val="Ecofont Vera Sans"/>
        <family val="2"/>
      </rPr>
      <t>(*apenas adicional de férias do titular)</t>
    </r>
  </si>
  <si>
    <t>50515.033225/2017-11</t>
  </si>
  <si>
    <t>29/2017</t>
  </si>
  <si>
    <t>QUADRO RESUMO</t>
  </si>
  <si>
    <t>DESPESAS FIXAS</t>
  </si>
  <si>
    <t>ITEM</t>
  </si>
  <si>
    <t>DESCRIÇÃO</t>
  </si>
  <si>
    <t>QTD POSTOS</t>
  </si>
  <si>
    <t>VALOR MENSAL DE CADA POSTO</t>
  </si>
  <si>
    <t>VALOR MENSAL TOTAL</t>
  </si>
  <si>
    <t>VALOR ANUAL TOTAL</t>
  </si>
  <si>
    <t>[A]</t>
  </si>
  <si>
    <t>[B]</t>
  </si>
  <si>
    <t>[C] = [A] X [B]</t>
  </si>
  <si>
    <t>[D] = [C] X 12</t>
  </si>
  <si>
    <t>Bacharel em Direito - Pleno</t>
  </si>
  <si>
    <t>22/2023</t>
  </si>
  <si>
    <t>Gestor de Projetos</t>
  </si>
  <si>
    <t>VALOR TOTAL R$..............................................................................................</t>
  </si>
  <si>
    <t>Gestão em Projetos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</si>
</sst>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%"/>
    <numFmt numFmtId="165" formatCode="_(&quot;R$ &quot;* #,##0.00_);_(&quot;R$ &quot;* \(#,##0.00\);_(&quot;R$ &quot;* &quot;-&quot;??_);_(@_)"/>
  </numFmts>
  <fonts count="2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Ecofont Vera Sans"/>
      <family val="2"/>
    </font>
    <font>
      <strike/>
      <sz val="10"/>
      <color indexed="8"/>
      <name val="Ecofont Vera Sans"/>
      <family val="2"/>
    </font>
    <font>
      <b/>
      <sz val="10"/>
      <name val="Ecofont Vera Sans"/>
      <family val="2"/>
    </font>
    <font>
      <sz val="10"/>
      <name val="Ecofont Vera Sans"/>
      <family val="2"/>
    </font>
    <font>
      <sz val="8"/>
      <color indexed="8"/>
      <name val="Ecofont Vera Sans"/>
      <family val="2"/>
    </font>
    <font>
      <sz val="9"/>
      <color indexed="8"/>
      <name val="Ecofont Vera Sans"/>
      <family val="2"/>
    </font>
    <font>
      <b/>
      <sz val="9"/>
      <color indexed="8"/>
      <name val="Ecofont Vera Sans"/>
      <family val="2"/>
    </font>
    <font>
      <b/>
      <sz val="10"/>
      <color indexed="8"/>
      <name val="Ecofont Vera Sans"/>
      <family val="2"/>
    </font>
    <font>
      <sz val="8"/>
      <name val="Ecofont Vera Sans"/>
      <family val="2"/>
    </font>
    <font>
      <sz val="9"/>
      <color indexed="10"/>
      <name val="Ecofont Vera Sans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Ecofont Vera Sans"/>
      <family val="2"/>
    </font>
    <font>
      <b/>
      <sz val="10"/>
      <color theme="1"/>
      <name val="Ecofont Vera Sans"/>
      <family val="2"/>
    </font>
    <font>
      <sz val="9"/>
      <color theme="1"/>
      <name val="Ecofont Vera Sans"/>
      <family val="2"/>
    </font>
    <font>
      <sz val="10"/>
      <color theme="1"/>
      <name val="Times New Roman"/>
      <family val="1"/>
    </font>
    <font>
      <i/>
      <sz val="8"/>
      <color theme="1"/>
      <name val="Ecofont Vera Sans"/>
      <family val="2"/>
    </font>
    <font>
      <b/>
      <sz val="10"/>
      <color theme="1"/>
      <name val="Ecofont Vera Sans"/>
    </font>
    <font>
      <sz val="10"/>
      <color theme="1"/>
      <name val="Ecofont Vera Sans"/>
    </font>
    <font>
      <b/>
      <sz val="9"/>
      <color theme="1"/>
      <name val="Ecofont Vera Sans"/>
      <family val="2"/>
    </font>
    <font>
      <b/>
      <i/>
      <sz val="9"/>
      <color theme="1"/>
      <name val="Ecofont Vera Sans"/>
      <family val="2"/>
    </font>
    <font>
      <b/>
      <sz val="11"/>
      <color theme="1"/>
      <name val="Ecofont Vera Sans"/>
    </font>
    <font>
      <sz val="8"/>
      <name val="Calibri"/>
      <family val="2"/>
      <scheme val="minor"/>
    </font>
    <font>
      <sz val="10"/>
      <color rgb="FFFFFF00"/>
      <name val="Ecofont Vera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165" fontId="12" fillId="0" borderId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3" fillId="0" borderId="0"/>
    <xf numFmtId="0" fontId="12" fillId="0" borderId="0"/>
    <xf numFmtId="0" fontId="14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2" fillId="0" borderId="0" applyFill="0" applyBorder="0" applyAlignment="0" applyProtection="0"/>
    <xf numFmtId="9" fontId="1" fillId="0" borderId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177">
    <xf numFmtId="0" fontId="0" fillId="0" borderId="0" xfId="0"/>
    <xf numFmtId="0" fontId="15" fillId="0" borderId="0" xfId="0" applyFont="1"/>
    <xf numFmtId="44" fontId="15" fillId="0" borderId="1" xfId="1" applyFont="1" applyBorder="1" applyAlignment="1" applyProtection="1">
      <alignment horizontal="center" wrapText="1"/>
      <protection locked="0"/>
    </xf>
    <xf numFmtId="0" fontId="15" fillId="2" borderId="1" xfId="0" applyFont="1" applyFill="1" applyBorder="1" applyAlignment="1" applyProtection="1">
      <alignment wrapText="1"/>
      <protection hidden="1"/>
    </xf>
    <xf numFmtId="0" fontId="16" fillId="2" borderId="1" xfId="0" applyFont="1" applyFill="1" applyBorder="1" applyAlignment="1" applyProtection="1">
      <alignment horizontal="center" vertical="top" wrapText="1"/>
      <protection hidden="1"/>
    </xf>
    <xf numFmtId="0" fontId="17" fillId="0" borderId="0" xfId="0" applyFont="1" applyProtection="1">
      <protection hidden="1"/>
    </xf>
    <xf numFmtId="0" fontId="15" fillId="0" borderId="1" xfId="0" applyFont="1" applyBorder="1" applyAlignment="1" applyProtection="1">
      <alignment horizontal="center" vertical="center" wrapText="1"/>
      <protection hidden="1"/>
    </xf>
    <xf numFmtId="44" fontId="15" fillId="3" borderId="1" xfId="1" applyFont="1" applyFill="1" applyBorder="1" applyAlignment="1" applyProtection="1">
      <alignment horizontal="center" vertical="center" wrapText="1"/>
      <protection hidden="1"/>
    </xf>
    <xf numFmtId="44" fontId="15" fillId="0" borderId="1" xfId="1" applyFont="1" applyBorder="1" applyAlignment="1" applyProtection="1">
      <alignment horizontal="center" vertical="center" wrapText="1"/>
      <protection hidden="1"/>
    </xf>
    <xf numFmtId="0" fontId="17" fillId="0" borderId="0" xfId="0" applyFont="1" applyProtection="1">
      <protection locked="0"/>
    </xf>
    <xf numFmtId="0" fontId="15" fillId="0" borderId="0" xfId="0" applyFont="1" applyAlignment="1" applyProtection="1">
      <alignment horizontal="center" vertical="center" wrapText="1"/>
      <protection hidden="1"/>
    </xf>
    <xf numFmtId="0" fontId="17" fillId="0" borderId="0" xfId="0" applyFont="1" applyAlignment="1" applyProtection="1">
      <alignment horizontal="center" vertical="center" wrapText="1"/>
      <protection hidden="1"/>
    </xf>
    <xf numFmtId="0" fontId="18" fillId="0" borderId="0" xfId="0" applyFont="1" applyAlignment="1" applyProtection="1">
      <alignment vertical="center" wrapText="1"/>
      <protection hidden="1"/>
    </xf>
    <xf numFmtId="0" fontId="16" fillId="4" borderId="1" xfId="0" applyFont="1" applyFill="1" applyBorder="1" applyAlignment="1" applyProtection="1">
      <alignment horizontal="center" wrapText="1"/>
      <protection hidden="1"/>
    </xf>
    <xf numFmtId="0" fontId="15" fillId="0" borderId="1" xfId="0" applyFont="1" applyBorder="1" applyAlignment="1" applyProtection="1">
      <alignment horizontal="center" wrapText="1"/>
      <protection hidden="1"/>
    </xf>
    <xf numFmtId="44" fontId="16" fillId="2" borderId="1" xfId="1" applyFont="1" applyFill="1" applyBorder="1" applyAlignment="1" applyProtection="1">
      <alignment horizontal="center" wrapText="1"/>
      <protection hidden="1"/>
    </xf>
    <xf numFmtId="0" fontId="15" fillId="0" borderId="1" xfId="0" applyFont="1" applyBorder="1" applyAlignment="1" applyProtection="1">
      <alignment wrapText="1"/>
      <protection hidden="1"/>
    </xf>
    <xf numFmtId="0" fontId="4" fillId="2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Border="1" applyAlignment="1" applyProtection="1">
      <alignment horizontal="center" wrapText="1"/>
      <protection hidden="1"/>
    </xf>
    <xf numFmtId="0" fontId="5" fillId="0" borderId="1" xfId="0" applyFont="1" applyBorder="1" applyAlignment="1" applyProtection="1">
      <alignment vertical="top" wrapText="1"/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hidden="1"/>
    </xf>
    <xf numFmtId="44" fontId="5" fillId="0" borderId="1" xfId="1" applyFont="1" applyFill="1" applyBorder="1" applyAlignment="1" applyProtection="1">
      <alignment horizontal="center" wrapText="1"/>
      <protection hidden="1"/>
    </xf>
    <xf numFmtId="10" fontId="4" fillId="2" borderId="1" xfId="9" applyNumberFormat="1" applyFont="1" applyFill="1" applyBorder="1" applyAlignment="1" applyProtection="1">
      <alignment horizontal="center" wrapText="1"/>
      <protection hidden="1"/>
    </xf>
    <xf numFmtId="44" fontId="4" fillId="2" borderId="1" xfId="1" applyFont="1" applyFill="1" applyBorder="1" applyAlignment="1" applyProtection="1">
      <alignment horizontal="center" wrapText="1"/>
      <protection hidden="1"/>
    </xf>
    <xf numFmtId="0" fontId="16" fillId="2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vertical="top" wrapText="1"/>
      <protection hidden="1"/>
    </xf>
    <xf numFmtId="10" fontId="5" fillId="3" borderId="1" xfId="9" applyNumberFormat="1" applyFont="1" applyFill="1" applyBorder="1" applyAlignment="1" applyProtection="1">
      <alignment horizontal="center" vertical="top" wrapText="1"/>
      <protection hidden="1"/>
    </xf>
    <xf numFmtId="44" fontId="5" fillId="3" borderId="1" xfId="1" applyFont="1" applyFill="1" applyBorder="1" applyAlignment="1" applyProtection="1">
      <alignment horizontal="center" vertical="top" wrapText="1"/>
      <protection hidden="1"/>
    </xf>
    <xf numFmtId="10" fontId="16" fillId="2" borderId="1" xfId="1" applyNumberFormat="1" applyFont="1" applyFill="1" applyBorder="1" applyAlignment="1" applyProtection="1">
      <alignment horizontal="center" vertical="top" wrapText="1"/>
      <protection hidden="1"/>
    </xf>
    <xf numFmtId="44" fontId="16" fillId="2" borderId="1" xfId="1" applyFont="1" applyFill="1" applyBorder="1" applyAlignment="1" applyProtection="1">
      <alignment horizontal="center" vertical="top" wrapText="1"/>
      <protection hidden="1"/>
    </xf>
    <xf numFmtId="0" fontId="15" fillId="3" borderId="1" xfId="0" applyFont="1" applyFill="1" applyBorder="1" applyAlignment="1" applyProtection="1">
      <alignment horizontal="center" wrapText="1"/>
      <protection hidden="1"/>
    </xf>
    <xf numFmtId="0" fontId="15" fillId="3" borderId="1" xfId="0" applyFont="1" applyFill="1" applyBorder="1" applyAlignment="1" applyProtection="1">
      <alignment vertical="top" wrapText="1"/>
      <protection hidden="1"/>
    </xf>
    <xf numFmtId="44" fontId="15" fillId="3" borderId="1" xfId="1" applyFont="1" applyFill="1" applyBorder="1" applyAlignment="1" applyProtection="1">
      <alignment horizontal="center" wrapText="1"/>
      <protection hidden="1"/>
    </xf>
    <xf numFmtId="164" fontId="16" fillId="2" borderId="1" xfId="9" applyNumberFormat="1" applyFont="1" applyFill="1" applyBorder="1" applyAlignment="1" applyProtection="1">
      <alignment horizontal="center" wrapText="1"/>
      <protection hidden="1"/>
    </xf>
    <xf numFmtId="10" fontId="16" fillId="2" borderId="1" xfId="9" applyNumberFormat="1" applyFont="1" applyFill="1" applyBorder="1" applyAlignment="1" applyProtection="1">
      <alignment horizontal="center" wrapText="1"/>
      <protection hidden="1"/>
    </xf>
    <xf numFmtId="0" fontId="15" fillId="3" borderId="1" xfId="0" applyFont="1" applyFill="1" applyBorder="1" applyAlignment="1" applyProtection="1">
      <alignment horizontal="center" vertical="top" wrapText="1"/>
      <protection hidden="1"/>
    </xf>
    <xf numFmtId="10" fontId="15" fillId="3" borderId="1" xfId="1" applyNumberFormat="1" applyFont="1" applyFill="1" applyBorder="1" applyAlignment="1" applyProtection="1">
      <alignment horizontal="center" wrapText="1"/>
      <protection hidden="1"/>
    </xf>
    <xf numFmtId="10" fontId="16" fillId="2" borderId="1" xfId="1" applyNumberFormat="1" applyFont="1" applyFill="1" applyBorder="1" applyAlignment="1" applyProtection="1">
      <alignment horizontal="center" wrapText="1"/>
      <protection hidden="1"/>
    </xf>
    <xf numFmtId="0" fontId="15" fillId="0" borderId="1" xfId="0" applyFont="1" applyBorder="1" applyAlignment="1" applyProtection="1">
      <alignment vertical="top" wrapText="1"/>
      <protection hidden="1"/>
    </xf>
    <xf numFmtId="44" fontId="16" fillId="0" borderId="1" xfId="1" applyFont="1" applyBorder="1" applyAlignment="1" applyProtection="1">
      <alignment horizontal="center" vertical="center" wrapText="1"/>
      <protection hidden="1"/>
    </xf>
    <xf numFmtId="44" fontId="17" fillId="0" borderId="0" xfId="0" applyNumberFormat="1" applyFont="1" applyProtection="1">
      <protection hidden="1"/>
    </xf>
    <xf numFmtId="0" fontId="17" fillId="0" borderId="0" xfId="0" applyFont="1" applyAlignment="1" applyProtection="1">
      <alignment horizontal="left" vertical="top" wrapText="1"/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locked="0"/>
    </xf>
    <xf numFmtId="0" fontId="16" fillId="0" borderId="2" xfId="0" applyFont="1" applyBorder="1" applyAlignment="1" applyProtection="1">
      <alignment horizontal="center"/>
      <protection hidden="1"/>
    </xf>
    <xf numFmtId="0" fontId="16" fillId="0" borderId="0" xfId="0" applyFont="1" applyAlignment="1" applyProtection="1">
      <alignment horizontal="center"/>
      <protection hidden="1"/>
    </xf>
    <xf numFmtId="0" fontId="17" fillId="0" borderId="2" xfId="0" applyFont="1" applyBorder="1" applyAlignment="1" applyProtection="1">
      <alignment horizontal="center"/>
      <protection hidden="1"/>
    </xf>
    <xf numFmtId="0" fontId="17" fillId="0" borderId="0" xfId="0" applyFont="1" applyAlignment="1" applyProtection="1">
      <alignment horizontal="center"/>
      <protection hidden="1"/>
    </xf>
    <xf numFmtId="0" fontId="17" fillId="0" borderId="3" xfId="0" applyFont="1" applyBorder="1" applyProtection="1">
      <protection hidden="1"/>
    </xf>
    <xf numFmtId="0" fontId="16" fillId="0" borderId="2" xfId="0" applyFont="1" applyBorder="1" applyAlignment="1" applyProtection="1">
      <alignment horizontal="center" wrapText="1"/>
      <protection hidden="1"/>
    </xf>
    <xf numFmtId="0" fontId="16" fillId="0" borderId="0" xfId="0" applyFont="1" applyAlignment="1" applyProtection="1">
      <alignment horizontal="center" wrapText="1"/>
      <protection hidden="1"/>
    </xf>
    <xf numFmtId="44" fontId="15" fillId="5" borderId="1" xfId="1" applyFont="1" applyFill="1" applyBorder="1" applyAlignment="1" applyProtection="1">
      <alignment horizontal="center" wrapText="1"/>
      <protection locked="0"/>
    </xf>
    <xf numFmtId="10" fontId="16" fillId="3" borderId="1" xfId="9" applyNumberFormat="1" applyFont="1" applyFill="1" applyBorder="1" applyAlignment="1" applyProtection="1">
      <alignment horizontal="center" wrapText="1"/>
      <protection hidden="1"/>
    </xf>
    <xf numFmtId="14" fontId="15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5" borderId="1" xfId="0" applyFont="1" applyFill="1" applyBorder="1" applyAlignment="1" applyProtection="1">
      <alignment horizontal="center" vertical="center" wrapText="1"/>
      <protection locked="0"/>
    </xf>
    <xf numFmtId="0" fontId="15" fillId="5" borderId="1" xfId="0" applyFont="1" applyFill="1" applyBorder="1" applyAlignment="1" applyProtection="1">
      <alignment horizontal="center" vertical="center" wrapText="1"/>
      <protection hidden="1"/>
    </xf>
    <xf numFmtId="0" fontId="16" fillId="5" borderId="1" xfId="0" applyFont="1" applyFill="1" applyBorder="1" applyAlignment="1" applyProtection="1">
      <alignment horizontal="center" vertical="center" wrapText="1"/>
      <protection hidden="1"/>
    </xf>
    <xf numFmtId="0" fontId="17" fillId="0" borderId="3" xfId="0" applyFont="1" applyBorder="1" applyProtection="1">
      <protection locked="0"/>
    </xf>
    <xf numFmtId="0" fontId="17" fillId="0" borderId="5" xfId="0" applyFont="1" applyBorder="1" applyProtection="1">
      <protection locked="0"/>
    </xf>
    <xf numFmtId="0" fontId="17" fillId="0" borderId="6" xfId="0" applyFont="1" applyBorder="1" applyProtection="1">
      <protection locked="0"/>
    </xf>
    <xf numFmtId="0" fontId="5" fillId="0" borderId="1" xfId="0" applyFont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 applyProtection="1">
      <alignment vertical="center" wrapText="1"/>
      <protection hidden="1"/>
    </xf>
    <xf numFmtId="0" fontId="15" fillId="0" borderId="1" xfId="0" applyFont="1" applyBorder="1" applyAlignment="1" applyProtection="1">
      <alignment vertical="center" wrapText="1"/>
      <protection hidden="1"/>
    </xf>
    <xf numFmtId="0" fontId="15" fillId="0" borderId="7" xfId="0" applyFont="1" applyBorder="1" applyAlignment="1" applyProtection="1">
      <alignment vertical="center" wrapText="1"/>
      <protection hidden="1"/>
    </xf>
    <xf numFmtId="0" fontId="19" fillId="0" borderId="0" xfId="0" applyFont="1" applyAlignment="1">
      <alignment horizontal="left" vertical="center"/>
    </xf>
    <xf numFmtId="0" fontId="15" fillId="0" borderId="0" xfId="0" applyFont="1" applyProtection="1">
      <protection locked="0"/>
    </xf>
    <xf numFmtId="0" fontId="15" fillId="3" borderId="1" xfId="0" applyFont="1" applyFill="1" applyBorder="1" applyAlignment="1" applyProtection="1">
      <alignment horizontal="center" vertical="center" wrapText="1"/>
      <protection hidden="1"/>
    </xf>
    <xf numFmtId="10" fontId="15" fillId="3" borderId="1" xfId="9" applyNumberFormat="1" applyFont="1" applyFill="1" applyBorder="1" applyAlignment="1" applyProtection="1">
      <alignment horizontal="center" vertical="center" wrapText="1"/>
      <protection hidden="1"/>
    </xf>
    <xf numFmtId="0" fontId="15" fillId="3" borderId="1" xfId="0" applyFont="1" applyFill="1" applyBorder="1" applyAlignment="1" applyProtection="1">
      <alignment vertical="center" wrapText="1"/>
      <protection hidden="1"/>
    </xf>
    <xf numFmtId="164" fontId="15" fillId="3" borderId="1" xfId="9" applyNumberFormat="1" applyFont="1" applyFill="1" applyBorder="1" applyAlignment="1" applyProtection="1">
      <alignment horizontal="center" vertical="center" wrapText="1"/>
      <protection locked="0"/>
    </xf>
    <xf numFmtId="10" fontId="15" fillId="3" borderId="1" xfId="9" applyNumberFormat="1" applyFont="1" applyFill="1" applyBorder="1" applyAlignment="1" applyProtection="1">
      <alignment horizontal="center" vertical="center" wrapText="1"/>
      <protection locked="0"/>
    </xf>
    <xf numFmtId="4" fontId="15" fillId="5" borderId="1" xfId="0" applyNumberFormat="1" applyFont="1" applyFill="1" applyBorder="1" applyAlignment="1" applyProtection="1">
      <alignment horizontal="center" vertical="center" wrapText="1"/>
      <protection hidden="1"/>
    </xf>
    <xf numFmtId="3" fontId="21" fillId="3" borderId="1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/>
    </xf>
    <xf numFmtId="0" fontId="15" fillId="3" borderId="11" xfId="0" applyFont="1" applyFill="1" applyBorder="1" applyProtection="1">
      <protection locked="0"/>
    </xf>
    <xf numFmtId="0" fontId="15" fillId="3" borderId="2" xfId="0" applyFont="1" applyFill="1" applyBorder="1" applyProtection="1">
      <protection locked="0"/>
    </xf>
    <xf numFmtId="0" fontId="15" fillId="3" borderId="0" xfId="0" applyFont="1" applyFill="1" applyProtection="1">
      <protection locked="0"/>
    </xf>
    <xf numFmtId="10" fontId="15" fillId="5" borderId="1" xfId="9" applyNumberFormat="1" applyFont="1" applyFill="1" applyBorder="1" applyAlignment="1" applyProtection="1">
      <alignment horizontal="center" wrapText="1"/>
      <protection locked="0"/>
    </xf>
    <xf numFmtId="44" fontId="15" fillId="5" borderId="1" xfId="1" applyFont="1" applyFill="1" applyBorder="1" applyAlignment="1" applyProtection="1">
      <alignment horizontal="center" wrapText="1"/>
      <protection hidden="1"/>
    </xf>
    <xf numFmtId="10" fontId="15" fillId="5" borderId="1" xfId="9" applyNumberFormat="1" applyFont="1" applyFill="1" applyBorder="1" applyAlignment="1" applyProtection="1">
      <alignment horizontal="center" vertical="center" wrapText="1"/>
      <protection locked="0"/>
    </xf>
    <xf numFmtId="44" fontId="21" fillId="3" borderId="1" xfId="0" applyNumberFormat="1" applyFont="1" applyFill="1" applyBorder="1" applyAlignment="1">
      <alignment horizontal="left" vertical="center" wrapText="1"/>
    </xf>
    <xf numFmtId="44" fontId="26" fillId="5" borderId="1" xfId="1" applyFont="1" applyFill="1" applyBorder="1" applyAlignment="1" applyProtection="1">
      <alignment horizontal="center" wrapText="1"/>
      <protection hidden="1"/>
    </xf>
    <xf numFmtId="0" fontId="16" fillId="2" borderId="1" xfId="0" applyFont="1" applyFill="1" applyBorder="1" applyAlignment="1" applyProtection="1">
      <alignment horizontal="center" vertical="center" wrapText="1"/>
      <protection hidden="1"/>
    </xf>
    <xf numFmtId="10" fontId="5" fillId="3" borderId="1" xfId="9" applyNumberFormat="1" applyFont="1" applyFill="1" applyBorder="1" applyAlignment="1" applyProtection="1">
      <alignment horizontal="center" vertical="center" wrapText="1"/>
      <protection hidden="1"/>
    </xf>
    <xf numFmtId="44" fontId="5" fillId="3" borderId="1" xfId="1" applyFont="1" applyFill="1" applyBorder="1" applyAlignment="1" applyProtection="1">
      <alignment horizontal="center" vertical="center" wrapText="1"/>
      <protection hidden="1"/>
    </xf>
    <xf numFmtId="10" fontId="16" fillId="2" borderId="1" xfId="1" applyNumberFormat="1" applyFont="1" applyFill="1" applyBorder="1" applyAlignment="1" applyProtection="1">
      <alignment horizontal="center" vertical="center" wrapText="1"/>
      <protection hidden="1"/>
    </xf>
    <xf numFmtId="44" fontId="16" fillId="2" borderId="1" xfId="1" applyFont="1" applyFill="1" applyBorder="1" applyAlignment="1" applyProtection="1">
      <alignment horizontal="center" vertical="center" wrapText="1"/>
      <protection hidden="1"/>
    </xf>
    <xf numFmtId="0" fontId="5" fillId="3" borderId="1" xfId="0" applyFont="1" applyFill="1" applyBorder="1" applyAlignment="1" applyProtection="1">
      <alignment horizontal="center" vertical="center" wrapText="1"/>
      <protection hidden="1"/>
    </xf>
    <xf numFmtId="10" fontId="4" fillId="2" borderId="1" xfId="9" applyNumberFormat="1" applyFont="1" applyFill="1" applyBorder="1" applyAlignment="1" applyProtection="1">
      <alignment horizontal="center" vertical="center" wrapText="1"/>
      <protection hidden="1"/>
    </xf>
    <xf numFmtId="44" fontId="4" fillId="2" borderId="1" xfId="1" applyFont="1" applyFill="1" applyBorder="1" applyAlignment="1" applyProtection="1">
      <alignment horizontal="center" vertical="center" wrapText="1"/>
      <protection hidden="1"/>
    </xf>
    <xf numFmtId="10" fontId="15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16" fillId="2" borderId="1" xfId="9" applyNumberFormat="1" applyFont="1" applyFill="1" applyBorder="1" applyAlignment="1" applyProtection="1">
      <alignment horizontal="center" vertical="center" wrapText="1"/>
      <protection hidden="1"/>
    </xf>
    <xf numFmtId="10" fontId="16" fillId="2" borderId="1" xfId="9" applyNumberFormat="1" applyFont="1" applyFill="1" applyBorder="1" applyAlignment="1" applyProtection="1">
      <alignment horizontal="center" vertical="center" wrapText="1"/>
      <protection hidden="1"/>
    </xf>
    <xf numFmtId="0" fontId="5" fillId="3" borderId="1" xfId="0" applyFont="1" applyFill="1" applyBorder="1" applyAlignment="1" applyProtection="1">
      <alignment vertical="center" wrapText="1"/>
      <protection hidden="1"/>
    </xf>
    <xf numFmtId="0" fontId="15" fillId="2" borderId="1" xfId="0" applyFont="1" applyFill="1" applyBorder="1" applyAlignment="1" applyProtection="1">
      <alignment vertical="center" wrapText="1"/>
      <protection hidden="1"/>
    </xf>
    <xf numFmtId="0" fontId="2" fillId="3" borderId="4" xfId="0" applyFont="1" applyFill="1" applyBorder="1"/>
    <xf numFmtId="10" fontId="16" fillId="5" borderId="1" xfId="9" applyNumberFormat="1" applyFont="1" applyFill="1" applyBorder="1" applyAlignment="1" applyProtection="1">
      <alignment horizontal="center" wrapText="1"/>
      <protection hidden="1"/>
    </xf>
    <xf numFmtId="44" fontId="15" fillId="5" borderId="1" xfId="1" applyFont="1" applyFill="1" applyBorder="1" applyAlignment="1" applyProtection="1">
      <alignment horizontal="center" vertical="center" wrapText="1"/>
      <protection hidden="1"/>
    </xf>
    <xf numFmtId="10" fontId="16" fillId="5" borderId="1" xfId="9" applyNumberFormat="1" applyFont="1" applyFill="1" applyBorder="1" applyAlignment="1" applyProtection="1">
      <alignment horizontal="center" vertical="center" wrapText="1"/>
      <protection hidden="1"/>
    </xf>
    <xf numFmtId="44" fontId="16" fillId="5" borderId="1" xfId="1" applyFont="1" applyFill="1" applyBorder="1" applyAlignment="1" applyProtection="1">
      <alignment horizontal="center" vertical="center" wrapText="1"/>
      <protection hidden="1"/>
    </xf>
    <xf numFmtId="10" fontId="15" fillId="5" borderId="1" xfId="9" applyNumberFormat="1" applyFont="1" applyFill="1" applyBorder="1" applyAlignment="1" applyProtection="1">
      <alignment horizontal="center" vertical="center" wrapText="1"/>
      <protection hidden="1"/>
    </xf>
    <xf numFmtId="10" fontId="15" fillId="5" borderId="1" xfId="1" applyNumberFormat="1" applyFont="1" applyFill="1" applyBorder="1" applyAlignment="1" applyProtection="1">
      <alignment horizontal="center" vertical="center" wrapText="1"/>
      <protection hidden="1"/>
    </xf>
    <xf numFmtId="10" fontId="16" fillId="5" borderId="1" xfId="1" applyNumberFormat="1" applyFont="1" applyFill="1" applyBorder="1" applyAlignment="1" applyProtection="1">
      <alignment horizontal="center" vertical="center" wrapText="1"/>
      <protection hidden="1"/>
    </xf>
    <xf numFmtId="44" fontId="16" fillId="5" borderId="1" xfId="1" applyFont="1" applyFill="1" applyBorder="1" applyAlignment="1" applyProtection="1">
      <alignment horizontal="center" wrapText="1"/>
      <protection hidden="1"/>
    </xf>
    <xf numFmtId="0" fontId="16" fillId="2" borderId="1" xfId="0" applyFont="1" applyFill="1" applyBorder="1" applyAlignment="1" applyProtection="1">
      <alignment horizontal="center" vertical="center" wrapText="1"/>
      <protection hidden="1"/>
    </xf>
    <xf numFmtId="0" fontId="16" fillId="4" borderId="1" xfId="0" applyFont="1" applyFill="1" applyBorder="1" applyAlignment="1" applyProtection="1">
      <alignment horizontal="center" wrapText="1"/>
      <protection hidden="1"/>
    </xf>
    <xf numFmtId="0" fontId="15" fillId="3" borderId="1" xfId="0" applyFont="1" applyFill="1" applyBorder="1" applyAlignment="1" applyProtection="1">
      <alignment horizontal="left" vertical="top" wrapText="1"/>
      <protection hidden="1"/>
    </xf>
    <xf numFmtId="0" fontId="17" fillId="0" borderId="11" xfId="0" applyFont="1" applyBorder="1" applyAlignment="1" applyProtection="1">
      <alignment horizontal="left"/>
      <protection hidden="1"/>
    </xf>
    <xf numFmtId="0" fontId="17" fillId="0" borderId="3" xfId="0" applyFont="1" applyBorder="1" applyAlignment="1" applyProtection="1">
      <alignment horizontal="left"/>
      <protection hidden="1"/>
    </xf>
    <xf numFmtId="0" fontId="16" fillId="0" borderId="2" xfId="0" applyFont="1" applyBorder="1" applyAlignment="1" applyProtection="1">
      <alignment horizontal="center" vertical="center"/>
      <protection hidden="1"/>
    </xf>
    <xf numFmtId="0" fontId="16" fillId="0" borderId="0" xfId="0" applyFont="1" applyAlignment="1" applyProtection="1">
      <alignment horizontal="center" vertical="center"/>
      <protection hidden="1"/>
    </xf>
    <xf numFmtId="0" fontId="16" fillId="0" borderId="10" xfId="0" applyFont="1" applyBorder="1" applyAlignment="1" applyProtection="1">
      <alignment horizontal="center"/>
      <protection hidden="1"/>
    </xf>
    <xf numFmtId="0" fontId="22" fillId="3" borderId="11" xfId="0" applyFont="1" applyFill="1" applyBorder="1" applyAlignment="1" applyProtection="1">
      <alignment horizontal="left" vertical="top" wrapText="1"/>
      <protection hidden="1"/>
    </xf>
    <xf numFmtId="0" fontId="22" fillId="3" borderId="3" xfId="0" applyFont="1" applyFill="1" applyBorder="1" applyAlignment="1" applyProtection="1">
      <alignment horizontal="left" vertical="top" wrapText="1"/>
      <protection hidden="1"/>
    </xf>
    <xf numFmtId="0" fontId="16" fillId="0" borderId="2" xfId="0" applyFont="1" applyBorder="1" applyAlignment="1" applyProtection="1">
      <alignment horizontal="center" wrapText="1"/>
      <protection hidden="1"/>
    </xf>
    <xf numFmtId="0" fontId="16" fillId="0" borderId="0" xfId="0" applyFont="1" applyAlignment="1" applyProtection="1">
      <alignment horizontal="center" wrapText="1"/>
      <protection hidden="1"/>
    </xf>
    <xf numFmtId="0" fontId="15" fillId="0" borderId="8" xfId="0" applyFont="1" applyBorder="1" applyAlignment="1" applyProtection="1">
      <alignment horizontal="left" wrapText="1"/>
      <protection hidden="1"/>
    </xf>
    <xf numFmtId="0" fontId="15" fillId="0" borderId="9" xfId="0" applyFont="1" applyBorder="1" applyAlignment="1" applyProtection="1">
      <alignment horizontal="left" wrapText="1"/>
      <protection hidden="1"/>
    </xf>
    <xf numFmtId="0" fontId="15" fillId="0" borderId="7" xfId="0" applyFont="1" applyBorder="1" applyAlignment="1" applyProtection="1">
      <alignment horizontal="left" wrapText="1"/>
      <protection hidden="1"/>
    </xf>
    <xf numFmtId="0" fontId="17" fillId="6" borderId="11" xfId="0" applyFont="1" applyFill="1" applyBorder="1" applyAlignment="1" applyProtection="1">
      <alignment horizontal="center" wrapText="1"/>
      <protection hidden="1"/>
    </xf>
    <xf numFmtId="0" fontId="17" fillId="6" borderId="3" xfId="0" applyFont="1" applyFill="1" applyBorder="1" applyAlignment="1" applyProtection="1">
      <alignment horizontal="center" wrapText="1"/>
      <protection hidden="1"/>
    </xf>
    <xf numFmtId="0" fontId="17" fillId="0" borderId="11" xfId="0" applyFont="1" applyBorder="1" applyAlignment="1" applyProtection="1">
      <alignment horizontal="center"/>
      <protection hidden="1"/>
    </xf>
    <xf numFmtId="0" fontId="17" fillId="0" borderId="3" xfId="0" applyFont="1" applyBorder="1" applyAlignment="1" applyProtection="1">
      <alignment horizontal="center"/>
      <protection hidden="1"/>
    </xf>
    <xf numFmtId="44" fontId="15" fillId="5" borderId="8" xfId="1" applyFont="1" applyFill="1" applyBorder="1" applyAlignment="1" applyProtection="1">
      <alignment horizontal="left" vertical="center" wrapText="1"/>
      <protection locked="0"/>
    </xf>
    <xf numFmtId="44" fontId="15" fillId="5" borderId="7" xfId="1" applyFont="1" applyFill="1" applyBorder="1" applyAlignment="1" applyProtection="1">
      <alignment horizontal="left" vertical="center" wrapText="1"/>
      <protection locked="0"/>
    </xf>
    <xf numFmtId="44" fontId="15" fillId="5" borderId="8" xfId="1" applyFont="1" applyFill="1" applyBorder="1" applyAlignment="1" applyProtection="1">
      <alignment horizontal="center" vertical="center" wrapText="1"/>
      <protection locked="0"/>
    </xf>
    <xf numFmtId="44" fontId="15" fillId="5" borderId="7" xfId="1" applyFont="1" applyFill="1" applyBorder="1" applyAlignment="1" applyProtection="1">
      <alignment horizontal="center" vertical="center" wrapText="1"/>
      <protection locked="0"/>
    </xf>
    <xf numFmtId="44" fontId="15" fillId="5" borderId="8" xfId="1" applyFont="1" applyFill="1" applyBorder="1" applyAlignment="1" applyProtection="1">
      <alignment horizontal="center" wrapText="1"/>
      <protection locked="0"/>
    </xf>
    <xf numFmtId="44" fontId="15" fillId="5" borderId="7" xfId="1" applyFont="1" applyFill="1" applyBorder="1" applyAlignment="1" applyProtection="1">
      <alignment horizontal="center" wrapText="1"/>
      <protection locked="0"/>
    </xf>
    <xf numFmtId="44" fontId="16" fillId="2" borderId="8" xfId="1" applyFont="1" applyFill="1" applyBorder="1" applyAlignment="1" applyProtection="1">
      <alignment horizontal="center" vertical="center" wrapText="1"/>
      <protection hidden="1"/>
    </xf>
    <xf numFmtId="44" fontId="16" fillId="2" borderId="7" xfId="1" applyFont="1" applyFill="1" applyBorder="1" applyAlignment="1" applyProtection="1">
      <alignment horizontal="center" vertical="center" wrapText="1"/>
      <protection hidden="1"/>
    </xf>
    <xf numFmtId="0" fontId="15" fillId="3" borderId="2" xfId="0" applyFont="1" applyFill="1" applyBorder="1" applyAlignment="1">
      <alignment horizontal="left" vertical="center" wrapText="1"/>
    </xf>
    <xf numFmtId="0" fontId="15" fillId="3" borderId="0" xfId="0" applyFont="1" applyFill="1" applyAlignment="1">
      <alignment horizontal="left" vertical="center" wrapText="1"/>
    </xf>
    <xf numFmtId="0" fontId="15" fillId="3" borderId="6" xfId="0" applyFont="1" applyFill="1" applyBorder="1" applyAlignment="1">
      <alignment horizontal="left" vertical="center" wrapText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0" fontId="16" fillId="2" borderId="8" xfId="0" applyFont="1" applyFill="1" applyBorder="1" applyAlignment="1" applyProtection="1">
      <alignment horizontal="center" vertical="top" wrapText="1"/>
      <protection hidden="1"/>
    </xf>
    <xf numFmtId="0" fontId="16" fillId="2" borderId="9" xfId="0" applyFont="1" applyFill="1" applyBorder="1" applyAlignment="1" applyProtection="1">
      <alignment horizontal="center" vertical="top" wrapText="1"/>
      <protection hidden="1"/>
    </xf>
    <xf numFmtId="0" fontId="16" fillId="2" borderId="7" xfId="0" applyFont="1" applyFill="1" applyBorder="1" applyAlignment="1" applyProtection="1">
      <alignment horizontal="center" vertical="top" wrapText="1"/>
      <protection hidden="1"/>
    </xf>
    <xf numFmtId="0" fontId="17" fillId="0" borderId="11" xfId="0" applyFont="1" applyBorder="1" applyAlignment="1" applyProtection="1">
      <alignment horizontal="left" wrapText="1"/>
      <protection hidden="1"/>
    </xf>
    <xf numFmtId="0" fontId="17" fillId="0" borderId="3" xfId="0" applyFont="1" applyBorder="1" applyAlignment="1" applyProtection="1">
      <alignment horizontal="left" wrapText="1"/>
      <protection hidden="1"/>
    </xf>
    <xf numFmtId="0" fontId="16" fillId="0" borderId="2" xfId="0" applyFont="1" applyBorder="1" applyAlignment="1" applyProtection="1">
      <alignment horizontal="center"/>
      <protection hidden="1"/>
    </xf>
    <xf numFmtId="0" fontId="16" fillId="0" borderId="0" xfId="0" applyFont="1" applyAlignment="1" applyProtection="1">
      <alignment horizontal="center"/>
      <protection hidden="1"/>
    </xf>
    <xf numFmtId="0" fontId="15" fillId="3" borderId="11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5" fillId="3" borderId="5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 applyProtection="1">
      <alignment horizontal="center" vertical="top" wrapText="1"/>
      <protection hidden="1"/>
    </xf>
    <xf numFmtId="0" fontId="16" fillId="4" borderId="1" xfId="0" applyFont="1" applyFill="1" applyBorder="1" applyAlignment="1" applyProtection="1">
      <alignment horizontal="center" vertical="center" wrapText="1"/>
      <protection hidden="1"/>
    </xf>
    <xf numFmtId="0" fontId="15" fillId="0" borderId="8" xfId="0" applyFont="1" applyBorder="1" applyAlignment="1" applyProtection="1">
      <alignment horizontal="left" vertical="center" wrapText="1"/>
      <protection hidden="1"/>
    </xf>
    <xf numFmtId="0" fontId="15" fillId="0" borderId="7" xfId="0" applyFont="1" applyBorder="1" applyAlignment="1" applyProtection="1">
      <alignment horizontal="left" vertical="center" wrapText="1"/>
      <protection hidden="1"/>
    </xf>
    <xf numFmtId="0" fontId="16" fillId="0" borderId="0" xfId="0" applyFont="1" applyAlignment="1" applyProtection="1">
      <alignment horizontal="center" vertical="center" wrapText="1"/>
      <protection hidden="1"/>
    </xf>
    <xf numFmtId="49" fontId="15" fillId="0" borderId="1" xfId="0" applyNumberFormat="1" applyFont="1" applyBorder="1" applyAlignment="1" applyProtection="1">
      <alignment horizontal="left" vertical="center" wrapText="1"/>
      <protection hidden="1"/>
    </xf>
    <xf numFmtId="0" fontId="15" fillId="3" borderId="12" xfId="0" applyFont="1" applyFill="1" applyBorder="1" applyAlignment="1">
      <alignment horizontal="left" vertical="center" wrapText="1"/>
    </xf>
    <xf numFmtId="0" fontId="15" fillId="3" borderId="10" xfId="0" applyFont="1" applyFill="1" applyBorder="1" applyAlignment="1">
      <alignment horizontal="left" vertical="center" wrapText="1"/>
    </xf>
    <xf numFmtId="0" fontId="15" fillId="3" borderId="1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23" fillId="5" borderId="3" xfId="0" applyFont="1" applyFill="1" applyBorder="1" applyAlignment="1" applyProtection="1">
      <alignment horizontal="left"/>
      <protection hidden="1"/>
    </xf>
    <xf numFmtId="0" fontId="15" fillId="3" borderId="1" xfId="0" applyFont="1" applyFill="1" applyBorder="1" applyAlignment="1" applyProtection="1">
      <alignment horizontal="left" vertical="center" wrapText="1"/>
      <protection hidden="1"/>
    </xf>
    <xf numFmtId="44" fontId="16" fillId="5" borderId="8" xfId="1" applyFont="1" applyFill="1" applyBorder="1" applyAlignment="1" applyProtection="1">
      <alignment horizontal="center" vertical="center" wrapText="1"/>
      <protection hidden="1"/>
    </xf>
    <xf numFmtId="44" fontId="16" fillId="5" borderId="7" xfId="1" applyFont="1" applyFill="1" applyBorder="1" applyAlignment="1" applyProtection="1">
      <alignment horizontal="center" vertical="center" wrapText="1"/>
      <protection hidden="1"/>
    </xf>
    <xf numFmtId="0" fontId="15" fillId="3" borderId="1" xfId="0" applyFont="1" applyFill="1" applyBorder="1" applyAlignment="1" applyProtection="1">
      <alignment horizontal="left" wrapText="1"/>
      <protection hidden="1"/>
    </xf>
    <xf numFmtId="0" fontId="15" fillId="3" borderId="1" xfId="0" applyFont="1" applyFill="1" applyBorder="1" applyAlignment="1" applyProtection="1">
      <alignment horizontal="center" wrapText="1"/>
      <protection hidden="1"/>
    </xf>
    <xf numFmtId="0" fontId="16" fillId="2" borderId="1" xfId="0" applyFont="1" applyFill="1" applyBorder="1" applyAlignment="1" applyProtection="1">
      <alignment horizontal="center" wrapText="1"/>
      <protection hidden="1"/>
    </xf>
    <xf numFmtId="0" fontId="4" fillId="2" borderId="1" xfId="0" applyFont="1" applyFill="1" applyBorder="1" applyAlignment="1" applyProtection="1">
      <alignment horizontal="center" vertical="top" wrapText="1"/>
      <protection hidden="1"/>
    </xf>
    <xf numFmtId="44" fontId="16" fillId="2" borderId="8" xfId="1" applyFont="1" applyFill="1" applyBorder="1" applyAlignment="1" applyProtection="1">
      <alignment horizontal="center" wrapText="1"/>
      <protection hidden="1"/>
    </xf>
    <xf numFmtId="44" fontId="16" fillId="2" borderId="7" xfId="1" applyFont="1" applyFill="1" applyBorder="1" applyAlignment="1" applyProtection="1">
      <alignment horizontal="center" wrapText="1"/>
      <protection hidden="1"/>
    </xf>
    <xf numFmtId="0" fontId="24" fillId="0" borderId="8" xfId="0" applyFont="1" applyBorder="1" applyAlignment="1">
      <alignment horizontal="left" vertical="center"/>
    </xf>
    <xf numFmtId="0" fontId="24" fillId="0" borderId="9" xfId="0" applyFont="1" applyBorder="1" applyAlignment="1">
      <alignment horizontal="left" vertical="center"/>
    </xf>
    <xf numFmtId="0" fontId="24" fillId="0" borderId="7" xfId="0" applyFont="1" applyBorder="1" applyAlignment="1">
      <alignment horizontal="left" vertical="center"/>
    </xf>
    <xf numFmtId="0" fontId="20" fillId="3" borderId="1" xfId="0" applyFont="1" applyFill="1" applyBorder="1" applyAlignment="1">
      <alignment horizontal="center" vertical="center"/>
    </xf>
    <xf numFmtId="0" fontId="15" fillId="0" borderId="1" xfId="0" applyFont="1" applyBorder="1" applyAlignment="1" applyProtection="1">
      <alignment horizontal="center" vertical="center" wrapText="1"/>
      <protection hidden="1"/>
    </xf>
    <xf numFmtId="0" fontId="20" fillId="3" borderId="1" xfId="0" applyFont="1" applyFill="1" applyBorder="1" applyAlignment="1">
      <alignment horizontal="center" vertical="center" wrapText="1"/>
    </xf>
    <xf numFmtId="0" fontId="20" fillId="0" borderId="10" xfId="0" applyFont="1" applyBorder="1" applyAlignment="1" applyProtection="1">
      <alignment horizontal="center"/>
      <protection locked="0"/>
    </xf>
    <xf numFmtId="0" fontId="20" fillId="3" borderId="14" xfId="0" applyFont="1" applyFill="1" applyBorder="1" applyAlignment="1">
      <alignment horizontal="center" vertical="center" wrapText="1"/>
    </xf>
    <xf numFmtId="0" fontId="20" fillId="3" borderId="15" xfId="0" applyFont="1" applyFill="1" applyBorder="1" applyAlignment="1">
      <alignment horizontal="center" vertical="center" wrapText="1"/>
    </xf>
    <xf numFmtId="0" fontId="20" fillId="0" borderId="0" xfId="0" applyFont="1" applyAlignment="1" applyProtection="1">
      <alignment horizontal="center"/>
      <protection locked="0"/>
    </xf>
    <xf numFmtId="0" fontId="21" fillId="3" borderId="1" xfId="0" applyFont="1" applyFill="1" applyBorder="1" applyAlignment="1">
      <alignment horizontal="left" vertical="center" wrapText="1"/>
    </xf>
  </cellXfs>
  <cellStyles count="18">
    <cellStyle name="Moeda" xfId="1" builtinId="4"/>
    <cellStyle name="Moeda 2" xfId="2" xr:uid="{00000000-0005-0000-0000-000001000000}"/>
    <cellStyle name="Moeda 3" xfId="3" xr:uid="{00000000-0005-0000-0000-000002000000}"/>
    <cellStyle name="Moeda 4" xfId="4" xr:uid="{00000000-0005-0000-0000-000003000000}"/>
    <cellStyle name="Moeda 5" xfId="5" xr:uid="{00000000-0005-0000-0000-000004000000}"/>
    <cellStyle name="Normal" xfId="0" builtinId="0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Porcentagem" xfId="9" builtinId="5"/>
    <cellStyle name="Porcentagem 2" xfId="10" xr:uid="{00000000-0005-0000-0000-00000A000000}"/>
    <cellStyle name="Porcentagem 3" xfId="11" xr:uid="{00000000-0005-0000-0000-00000B000000}"/>
    <cellStyle name="Porcentagem 3 2" xfId="12" xr:uid="{00000000-0005-0000-0000-00000C000000}"/>
    <cellStyle name="Vírgula 2" xfId="13" xr:uid="{00000000-0005-0000-0000-00000D000000}"/>
    <cellStyle name="Vírgula 2 2" xfId="14" xr:uid="{00000000-0005-0000-0000-00000E000000}"/>
    <cellStyle name="Vírgula 3" xfId="15" xr:uid="{00000000-0005-0000-0000-00000F000000}"/>
    <cellStyle name="Vírgula 4" xfId="16" xr:uid="{00000000-0005-0000-0000-000010000000}"/>
    <cellStyle name="Vírgula 5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71A54-EF54-4CF3-9ADA-25AA0A901DB8}">
  <dimension ref="A1:E145"/>
  <sheetViews>
    <sheetView showGridLines="0" view="pageBreakPreview" topLeftCell="A18" zoomScaleNormal="100" zoomScaleSheetLayoutView="100" workbookViewId="0">
      <selection activeCell="B37" sqref="B37"/>
    </sheetView>
  </sheetViews>
  <sheetFormatPr defaultColWidth="0" defaultRowHeight="12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>
      <c r="A1" s="75" t="s">
        <v>0</v>
      </c>
      <c r="B1" s="57"/>
      <c r="C1" s="57"/>
      <c r="D1" s="58"/>
    </row>
    <row r="2" spans="1:4" ht="12.75">
      <c r="A2" s="76" t="s">
        <v>1</v>
      </c>
      <c r="B2" s="9"/>
      <c r="C2" s="9"/>
      <c r="D2" s="59"/>
    </row>
    <row r="3" spans="1:4" ht="12.75">
      <c r="A3" s="76" t="s">
        <v>2</v>
      </c>
      <c r="B3" s="9"/>
      <c r="C3" s="9"/>
      <c r="D3" s="59"/>
    </row>
    <row r="4" spans="1:4" ht="12.75">
      <c r="A4" s="76" t="s">
        <v>3</v>
      </c>
      <c r="B4" s="9"/>
      <c r="C4" s="9"/>
      <c r="D4" s="59"/>
    </row>
    <row r="5" spans="1:4" ht="12.75">
      <c r="A5" s="76" t="s">
        <v>4</v>
      </c>
      <c r="B5" s="9"/>
      <c r="C5" s="9"/>
      <c r="D5" s="59"/>
    </row>
    <row r="6" spans="1:4">
      <c r="A6" s="9"/>
      <c r="B6" s="9"/>
      <c r="C6" s="9"/>
      <c r="D6" s="9"/>
    </row>
    <row r="7" spans="1:4" ht="12.75">
      <c r="A7" s="135" t="s">
        <v>5</v>
      </c>
      <c r="B7" s="135"/>
      <c r="C7" s="135" t="s">
        <v>6</v>
      </c>
      <c r="D7" s="135"/>
    </row>
    <row r="8" spans="1:4" ht="12.75">
      <c r="A8" s="135" t="s">
        <v>7</v>
      </c>
      <c r="B8" s="135"/>
      <c r="C8" s="151" t="s">
        <v>165</v>
      </c>
      <c r="D8" s="151"/>
    </row>
    <row r="9" spans="1:4"/>
    <row r="10" spans="1:4" ht="12.75">
      <c r="A10" s="10"/>
      <c r="B10" s="10"/>
      <c r="C10" s="10"/>
      <c r="D10" s="10"/>
    </row>
    <row r="11" spans="1:4" ht="12.75">
      <c r="A11" s="6" t="s">
        <v>8</v>
      </c>
      <c r="B11" s="135" t="s">
        <v>9</v>
      </c>
      <c r="C11" s="135"/>
      <c r="D11" s="53"/>
    </row>
    <row r="12" spans="1:4" ht="12.75">
      <c r="A12" s="6" t="s">
        <v>10</v>
      </c>
      <c r="B12" s="135" t="s">
        <v>11</v>
      </c>
      <c r="C12" s="135"/>
      <c r="D12" s="56" t="s">
        <v>12</v>
      </c>
    </row>
    <row r="13" spans="1:4" ht="12.75">
      <c r="A13" s="6" t="s">
        <v>13</v>
      </c>
      <c r="B13" s="135" t="s">
        <v>14</v>
      </c>
      <c r="C13" s="135"/>
      <c r="D13" s="54"/>
    </row>
    <row r="14" spans="1:4" ht="12.75">
      <c r="A14" s="6" t="s">
        <v>15</v>
      </c>
      <c r="B14" s="148" t="s">
        <v>16</v>
      </c>
      <c r="C14" s="149"/>
      <c r="D14" s="54"/>
    </row>
    <row r="15" spans="1:4" ht="12.75">
      <c r="A15" s="6" t="s">
        <v>17</v>
      </c>
      <c r="B15" s="135" t="s">
        <v>18</v>
      </c>
      <c r="C15" s="135"/>
      <c r="D15" s="55">
        <v>12</v>
      </c>
    </row>
    <row r="16" spans="1:4">
      <c r="A16" s="11"/>
      <c r="B16" s="11"/>
      <c r="C16" s="42"/>
      <c r="D16" s="11"/>
    </row>
    <row r="17" spans="1:4" ht="12.75">
      <c r="A17" s="150" t="s">
        <v>19</v>
      </c>
      <c r="B17" s="150"/>
      <c r="C17" s="150"/>
      <c r="D17" s="150"/>
    </row>
    <row r="18" spans="1:4" ht="30" customHeight="1">
      <c r="A18" s="147" t="s">
        <v>20</v>
      </c>
      <c r="B18" s="147"/>
      <c r="C18" s="147"/>
      <c r="D18" s="147"/>
    </row>
    <row r="19" spans="1:4" ht="51">
      <c r="A19" s="6">
        <v>1</v>
      </c>
      <c r="B19" s="135" t="s">
        <v>21</v>
      </c>
      <c r="C19" s="135"/>
      <c r="D19" s="55" t="s">
        <v>22</v>
      </c>
    </row>
    <row r="20" spans="1:4" ht="12.75">
      <c r="A20" s="6">
        <v>2</v>
      </c>
      <c r="B20" s="135" t="s">
        <v>23</v>
      </c>
      <c r="C20" s="135"/>
      <c r="D20" s="55"/>
    </row>
    <row r="21" spans="1:4" ht="12.75">
      <c r="A21" s="6">
        <v>3</v>
      </c>
      <c r="B21" s="135" t="s">
        <v>24</v>
      </c>
      <c r="C21" s="135"/>
      <c r="D21" s="71"/>
    </row>
    <row r="22" spans="1:4" ht="12.75">
      <c r="A22" s="6">
        <v>4</v>
      </c>
      <c r="B22" s="135" t="s">
        <v>25</v>
      </c>
      <c r="C22" s="135"/>
      <c r="D22" s="55" t="s">
        <v>26</v>
      </c>
    </row>
    <row r="23" spans="1:4" ht="12.75">
      <c r="A23" s="6">
        <v>5</v>
      </c>
      <c r="B23" s="135" t="s">
        <v>27</v>
      </c>
      <c r="C23" s="135"/>
      <c r="D23" s="53"/>
    </row>
    <row r="24" spans="1:4" ht="12.75">
      <c r="A24" s="10"/>
      <c r="B24" s="10"/>
      <c r="C24" s="10"/>
      <c r="D24" s="12"/>
    </row>
    <row r="25" spans="1:4" ht="12.75">
      <c r="A25" s="10"/>
      <c r="B25" s="10"/>
      <c r="C25" s="10"/>
      <c r="D25" s="12"/>
    </row>
    <row r="26" spans="1:4" ht="12.75">
      <c r="A26" s="150" t="s">
        <v>28</v>
      </c>
      <c r="B26" s="150"/>
      <c r="C26" s="150"/>
      <c r="D26" s="150"/>
    </row>
    <row r="27" spans="1:4" ht="12.75">
      <c r="A27" s="13">
        <v>1</v>
      </c>
      <c r="B27" s="147" t="s">
        <v>29</v>
      </c>
      <c r="C27" s="147"/>
      <c r="D27" s="13" t="s">
        <v>30</v>
      </c>
    </row>
    <row r="28" spans="1:4" ht="12.75">
      <c r="A28" s="14" t="s">
        <v>8</v>
      </c>
      <c r="B28" s="135" t="s">
        <v>31</v>
      </c>
      <c r="C28" s="135"/>
      <c r="D28" s="51">
        <v>7092.4775</v>
      </c>
    </row>
    <row r="29" spans="1:4" ht="12.75">
      <c r="A29" s="14" t="s">
        <v>10</v>
      </c>
      <c r="B29" s="135" t="s">
        <v>32</v>
      </c>
      <c r="C29" s="135"/>
      <c r="D29" s="51"/>
    </row>
    <row r="30" spans="1:4" ht="15" customHeight="1">
      <c r="A30" s="136" t="s">
        <v>33</v>
      </c>
      <c r="B30" s="137"/>
      <c r="C30" s="138"/>
      <c r="D30" s="15">
        <f>SUM(D28:D29)</f>
        <v>7092.4775</v>
      </c>
    </row>
    <row r="31" spans="1:4" ht="24" customHeight="1">
      <c r="A31" s="139" t="s">
        <v>34</v>
      </c>
      <c r="B31" s="140"/>
      <c r="C31" s="140"/>
      <c r="D31" s="140"/>
    </row>
    <row r="32" spans="1:4" ht="12.75">
      <c r="A32" s="141"/>
      <c r="B32" s="142"/>
      <c r="C32" s="142"/>
      <c r="D32" s="142"/>
    </row>
    <row r="33" spans="1:4" ht="15" customHeight="1">
      <c r="A33" s="141" t="s">
        <v>35</v>
      </c>
      <c r="B33" s="142"/>
      <c r="C33" s="142"/>
      <c r="D33" s="142"/>
    </row>
    <row r="34" spans="1:4" ht="15" customHeight="1">
      <c r="A34" s="141" t="s">
        <v>36</v>
      </c>
      <c r="B34" s="142"/>
      <c r="C34" s="142"/>
      <c r="D34" s="142"/>
    </row>
    <row r="35" spans="1:4" ht="25.5" customHeight="1">
      <c r="A35" s="24" t="s">
        <v>37</v>
      </c>
      <c r="B35" s="24" t="s">
        <v>38</v>
      </c>
      <c r="C35" s="83" t="s">
        <v>39</v>
      </c>
      <c r="D35" s="83" t="s">
        <v>30</v>
      </c>
    </row>
    <row r="36" spans="1:4" ht="12.75">
      <c r="A36" s="88" t="s">
        <v>8</v>
      </c>
      <c r="B36" s="26" t="s">
        <v>40</v>
      </c>
      <c r="C36" s="84"/>
      <c r="D36" s="85"/>
    </row>
    <row r="37" spans="1:4" ht="12.75">
      <c r="A37" s="88" t="s">
        <v>10</v>
      </c>
      <c r="B37" s="26" t="s">
        <v>41</v>
      </c>
      <c r="C37" s="84"/>
      <c r="D37" s="85"/>
    </row>
    <row r="38" spans="1:4" ht="12.75">
      <c r="A38" s="146" t="s">
        <v>42</v>
      </c>
      <c r="B38" s="146"/>
      <c r="C38" s="86"/>
      <c r="D38" s="87"/>
    </row>
    <row r="39" spans="1:4" ht="25.5">
      <c r="A39" s="88" t="s">
        <v>13</v>
      </c>
      <c r="B39" s="26" t="s">
        <v>43</v>
      </c>
      <c r="C39" s="84"/>
      <c r="D39" s="85"/>
    </row>
    <row r="40" spans="1:4" ht="12.75">
      <c r="A40" s="105" t="s">
        <v>44</v>
      </c>
      <c r="B40" s="105"/>
      <c r="C40" s="86"/>
      <c r="D40" s="87"/>
    </row>
    <row r="41" spans="1:4" ht="40.5" customHeight="1">
      <c r="A41" s="143" t="s">
        <v>45</v>
      </c>
      <c r="B41" s="144"/>
      <c r="C41" s="144"/>
      <c r="D41" s="145"/>
    </row>
    <row r="42" spans="1:4" ht="38.450000000000003" customHeight="1">
      <c r="A42" s="132" t="s">
        <v>46</v>
      </c>
      <c r="B42" s="133"/>
      <c r="C42" s="133"/>
      <c r="D42" s="134"/>
    </row>
    <row r="43" spans="1:4" ht="63" customHeight="1">
      <c r="A43" s="152" t="s">
        <v>47</v>
      </c>
      <c r="B43" s="153"/>
      <c r="C43" s="153"/>
      <c r="D43" s="154"/>
    </row>
    <row r="44" spans="1:4" ht="16.149999999999999" customHeight="1">
      <c r="A44" s="44"/>
      <c r="B44" s="45"/>
      <c r="C44" s="45"/>
      <c r="D44" s="45"/>
    </row>
    <row r="45" spans="1:4" ht="31.15" customHeight="1">
      <c r="A45" s="115" t="s">
        <v>48</v>
      </c>
      <c r="B45" s="116"/>
      <c r="C45" s="116"/>
      <c r="D45" s="116"/>
    </row>
    <row r="46" spans="1:4" ht="12.75">
      <c r="A46" s="17" t="s">
        <v>49</v>
      </c>
      <c r="B46" s="17" t="s">
        <v>50</v>
      </c>
      <c r="C46" s="17" t="s">
        <v>39</v>
      </c>
      <c r="D46" s="17" t="s">
        <v>30</v>
      </c>
    </row>
    <row r="47" spans="1:4" ht="12.75">
      <c r="A47" s="18" t="s">
        <v>8</v>
      </c>
      <c r="B47" s="19" t="s">
        <v>51</v>
      </c>
      <c r="C47" s="20">
        <v>0.2</v>
      </c>
      <c r="D47" s="21">
        <f>D30*C47</f>
        <v>1418.4955</v>
      </c>
    </row>
    <row r="48" spans="1:4" ht="12.75">
      <c r="A48" s="18" t="s">
        <v>10</v>
      </c>
      <c r="B48" s="19" t="s">
        <v>52</v>
      </c>
      <c r="C48" s="43">
        <v>2.5000000000000001E-2</v>
      </c>
      <c r="D48" s="21">
        <f>D30*C48</f>
        <v>177.3119375</v>
      </c>
    </row>
    <row r="49" spans="1:4" ht="12.75">
      <c r="A49" s="18" t="s">
        <v>13</v>
      </c>
      <c r="B49" s="19" t="s">
        <v>53</v>
      </c>
      <c r="C49" s="78"/>
      <c r="D49" s="21">
        <f>D30*C49</f>
        <v>0</v>
      </c>
    </row>
    <row r="50" spans="1:4" ht="12.75">
      <c r="A50" s="18" t="s">
        <v>15</v>
      </c>
      <c r="B50" s="19" t="s">
        <v>54</v>
      </c>
      <c r="C50" s="43">
        <v>1.4999999999999999E-2</v>
      </c>
      <c r="D50" s="21">
        <f>D30*C50</f>
        <v>106.3871625</v>
      </c>
    </row>
    <row r="51" spans="1:4" ht="12.75">
      <c r="A51" s="18" t="s">
        <v>17</v>
      </c>
      <c r="B51" s="19" t="s">
        <v>55</v>
      </c>
      <c r="C51" s="43">
        <v>0.01</v>
      </c>
      <c r="D51" s="21">
        <f>D30*C51</f>
        <v>70.924774999999997</v>
      </c>
    </row>
    <row r="52" spans="1:4" ht="12.75">
      <c r="A52" s="18" t="s">
        <v>56</v>
      </c>
      <c r="B52" s="19" t="s">
        <v>57</v>
      </c>
      <c r="C52" s="20">
        <v>6.0000000000000001E-3</v>
      </c>
      <c r="D52" s="21">
        <f>D30*C52</f>
        <v>42.554864999999999</v>
      </c>
    </row>
    <row r="53" spans="1:4" ht="12.75">
      <c r="A53" s="18" t="s">
        <v>58</v>
      </c>
      <c r="B53" s="19" t="s">
        <v>59</v>
      </c>
      <c r="C53" s="20">
        <v>2E-3</v>
      </c>
      <c r="D53" s="21">
        <f>D30*C53</f>
        <v>14.184955</v>
      </c>
    </row>
    <row r="54" spans="1:4" ht="12.75">
      <c r="A54" s="18" t="s">
        <v>60</v>
      </c>
      <c r="B54" s="19" t="s">
        <v>61</v>
      </c>
      <c r="C54" s="43">
        <v>0.08</v>
      </c>
      <c r="D54" s="21">
        <f>D30*C54</f>
        <v>567.39819999999997</v>
      </c>
    </row>
    <row r="55" spans="1:4" ht="27" customHeight="1">
      <c r="A55" s="155" t="s">
        <v>62</v>
      </c>
      <c r="B55" s="155"/>
      <c r="C55" s="89">
        <f>SUM(C47:C54)</f>
        <v>0.33800000000000002</v>
      </c>
      <c r="D55" s="90">
        <f>SUM(D47:D54)</f>
        <v>2397.2573950000001</v>
      </c>
    </row>
    <row r="56" spans="1:4" ht="27" customHeight="1">
      <c r="A56" s="143" t="s">
        <v>63</v>
      </c>
      <c r="B56" s="144"/>
      <c r="C56" s="144"/>
      <c r="D56" s="145"/>
    </row>
    <row r="57" spans="1:4" ht="35.450000000000003" customHeight="1">
      <c r="A57" s="132" t="s">
        <v>64</v>
      </c>
      <c r="B57" s="133"/>
      <c r="C57" s="133"/>
      <c r="D57" s="134"/>
    </row>
    <row r="58" spans="1:4" ht="28.15" customHeight="1">
      <c r="A58" s="152" t="s">
        <v>65</v>
      </c>
      <c r="B58" s="153"/>
      <c r="C58" s="153"/>
      <c r="D58" s="154"/>
    </row>
    <row r="59" spans="1:4" ht="15" customHeight="1">
      <c r="A59" s="45"/>
      <c r="B59" s="45"/>
      <c r="C59" s="45"/>
      <c r="D59" s="45"/>
    </row>
    <row r="60" spans="1:4" ht="12.75">
      <c r="A60" s="115" t="s">
        <v>66</v>
      </c>
      <c r="B60" s="116"/>
      <c r="C60" s="116"/>
      <c r="D60" s="116"/>
    </row>
    <row r="61" spans="1:4" ht="25.5">
      <c r="A61" s="13" t="s">
        <v>67</v>
      </c>
      <c r="B61" s="13" t="s">
        <v>68</v>
      </c>
      <c r="C61" s="13" t="s">
        <v>69</v>
      </c>
      <c r="D61" s="13" t="s">
        <v>70</v>
      </c>
    </row>
    <row r="62" spans="1:4" ht="12.75">
      <c r="A62" s="14" t="s">
        <v>8</v>
      </c>
      <c r="B62" s="16" t="s">
        <v>71</v>
      </c>
      <c r="C62" s="51"/>
      <c r="D62" s="2"/>
    </row>
    <row r="63" spans="1:4" ht="18" customHeight="1">
      <c r="A63" s="14" t="s">
        <v>10</v>
      </c>
      <c r="B63" s="60" t="s">
        <v>72</v>
      </c>
      <c r="C63" s="51"/>
      <c r="D63" s="2"/>
    </row>
    <row r="64" spans="1:4" ht="12.75">
      <c r="A64" s="14" t="s">
        <v>13</v>
      </c>
      <c r="B64" s="61" t="s">
        <v>73</v>
      </c>
      <c r="C64" s="124"/>
      <c r="D64" s="125"/>
    </row>
    <row r="65" spans="1:4" ht="12.75">
      <c r="A65" s="14" t="s">
        <v>15</v>
      </c>
      <c r="B65" s="62" t="s">
        <v>74</v>
      </c>
      <c r="C65" s="126"/>
      <c r="D65" s="127"/>
    </row>
    <row r="66" spans="1:4" ht="12.75">
      <c r="A66" s="14" t="s">
        <v>17</v>
      </c>
      <c r="B66" s="62" t="s">
        <v>75</v>
      </c>
      <c r="C66" s="126"/>
      <c r="D66" s="127"/>
    </row>
    <row r="67" spans="1:4" ht="12.75">
      <c r="A67" s="14" t="s">
        <v>56</v>
      </c>
      <c r="B67" s="62" t="s">
        <v>76</v>
      </c>
      <c r="C67" s="128"/>
      <c r="D67" s="129"/>
    </row>
    <row r="68" spans="1:4" ht="12.75">
      <c r="A68" s="3"/>
      <c r="B68" s="83" t="s">
        <v>77</v>
      </c>
      <c r="C68" s="130"/>
      <c r="D68" s="131"/>
    </row>
    <row r="69" spans="1:4" ht="29.45" customHeight="1">
      <c r="A69" s="120" t="s">
        <v>78</v>
      </c>
      <c r="B69" s="121"/>
      <c r="C69" s="121"/>
      <c r="D69" s="121"/>
    </row>
    <row r="70" spans="1:4" ht="29.25" customHeight="1">
      <c r="A70" s="122"/>
      <c r="B70" s="123"/>
      <c r="C70" s="123"/>
      <c r="D70" s="123"/>
    </row>
    <row r="71" spans="1:4" ht="24.6" customHeight="1">
      <c r="A71" s="115" t="s">
        <v>79</v>
      </c>
      <c r="B71" s="116"/>
      <c r="C71" s="116"/>
      <c r="D71" s="116"/>
    </row>
    <row r="72" spans="1:4" ht="25.5">
      <c r="A72" s="24">
        <v>2</v>
      </c>
      <c r="B72" s="24" t="s">
        <v>80</v>
      </c>
      <c r="C72" s="83" t="s">
        <v>39</v>
      </c>
      <c r="D72" s="83" t="s">
        <v>30</v>
      </c>
    </row>
    <row r="73" spans="1:4" ht="25.5">
      <c r="A73" s="66" t="s">
        <v>37</v>
      </c>
      <c r="B73" s="68" t="s">
        <v>38</v>
      </c>
      <c r="C73" s="91"/>
      <c r="D73" s="7"/>
    </row>
    <row r="74" spans="1:4" ht="12.75">
      <c r="A74" s="66" t="s">
        <v>49</v>
      </c>
      <c r="B74" s="68" t="s">
        <v>50</v>
      </c>
      <c r="C74" s="91"/>
      <c r="D74" s="7"/>
    </row>
    <row r="75" spans="1:4" ht="12.75">
      <c r="A75" s="66" t="s">
        <v>67</v>
      </c>
      <c r="B75" s="68" t="s">
        <v>68</v>
      </c>
      <c r="C75" s="91"/>
      <c r="D75" s="7"/>
    </row>
    <row r="76" spans="1:4" ht="12.75">
      <c r="A76" s="105" t="s">
        <v>82</v>
      </c>
      <c r="B76" s="105"/>
      <c r="C76" s="86"/>
      <c r="D76" s="87"/>
    </row>
    <row r="77" spans="1:4">
      <c r="A77" s="46"/>
      <c r="B77" s="47"/>
      <c r="C77" s="47"/>
      <c r="D77" s="47"/>
    </row>
    <row r="78" spans="1:4" ht="13.9" customHeight="1">
      <c r="A78" s="46"/>
      <c r="B78" s="47"/>
      <c r="C78" s="47"/>
      <c r="D78" s="47"/>
    </row>
    <row r="79" spans="1:4" ht="28.9" customHeight="1">
      <c r="A79" s="115" t="s">
        <v>83</v>
      </c>
      <c r="B79" s="116"/>
      <c r="C79" s="116"/>
      <c r="D79" s="116"/>
    </row>
    <row r="80" spans="1:4" ht="12.75">
      <c r="A80" s="83">
        <v>3</v>
      </c>
      <c r="B80" s="83" t="s">
        <v>84</v>
      </c>
      <c r="C80" s="83" t="s">
        <v>39</v>
      </c>
      <c r="D80" s="83" t="s">
        <v>30</v>
      </c>
    </row>
    <row r="81" spans="1:4" ht="12.75">
      <c r="A81" s="66" t="s">
        <v>8</v>
      </c>
      <c r="B81" s="68" t="s">
        <v>85</v>
      </c>
      <c r="C81" s="69">
        <v>4.1999999999999997E-3</v>
      </c>
      <c r="D81" s="7">
        <f t="shared" ref="D81:D86" si="0">D$30*C81</f>
        <v>29.7884055</v>
      </c>
    </row>
    <row r="82" spans="1:4" ht="62.25">
      <c r="A82" s="66" t="s">
        <v>10</v>
      </c>
      <c r="B82" s="68" t="s">
        <v>86</v>
      </c>
      <c r="C82" s="69">
        <f>C81*C54</f>
        <v>3.3599999999999998E-4</v>
      </c>
      <c r="D82" s="7">
        <f t="shared" si="0"/>
        <v>2.3830724399999998</v>
      </c>
    </row>
    <row r="83" spans="1:4" ht="62.25">
      <c r="A83" s="66" t="s">
        <v>13</v>
      </c>
      <c r="B83" s="68" t="s">
        <v>87</v>
      </c>
      <c r="C83" s="69">
        <f>40%*C55*C81</f>
        <v>5.6784000000000001E-4</v>
      </c>
      <c r="D83" s="7">
        <f t="shared" si="0"/>
        <v>4.0273924236000003</v>
      </c>
    </row>
    <row r="84" spans="1:4" ht="12.75">
      <c r="A84" s="66" t="s">
        <v>15</v>
      </c>
      <c r="B84" s="68" t="s">
        <v>88</v>
      </c>
      <c r="C84" s="69">
        <v>1.9400000000000001E-2</v>
      </c>
      <c r="D84" s="7">
        <f t="shared" si="0"/>
        <v>137.5940635</v>
      </c>
    </row>
    <row r="85" spans="1:4" ht="62.25">
      <c r="A85" s="66" t="s">
        <v>17</v>
      </c>
      <c r="B85" s="68" t="s">
        <v>89</v>
      </c>
      <c r="C85" s="69">
        <f>C55*C84</f>
        <v>6.5572000000000009E-3</v>
      </c>
      <c r="D85" s="7">
        <f t="shared" si="0"/>
        <v>46.506793463000008</v>
      </c>
    </row>
    <row r="86" spans="1:4" ht="62.25">
      <c r="A86" s="66" t="s">
        <v>56</v>
      </c>
      <c r="B86" s="68" t="s">
        <v>90</v>
      </c>
      <c r="C86" s="69">
        <f>40%*C55*C84</f>
        <v>2.6228800000000002E-3</v>
      </c>
      <c r="D86" s="7">
        <f t="shared" si="0"/>
        <v>18.602717385200002</v>
      </c>
    </row>
    <row r="87" spans="1:4" ht="12.75">
      <c r="A87" s="105" t="s">
        <v>91</v>
      </c>
      <c r="B87" s="105"/>
      <c r="C87" s="92">
        <f>SUM(C81:C86)</f>
        <v>3.3683919999999999E-2</v>
      </c>
      <c r="D87" s="87">
        <f>SUM(D81:D86)</f>
        <v>238.90244471180003</v>
      </c>
    </row>
    <row r="88" spans="1:4">
      <c r="A88" s="113" t="s">
        <v>92</v>
      </c>
      <c r="B88" s="114"/>
      <c r="C88" s="114"/>
      <c r="D88" s="114"/>
    </row>
    <row r="89" spans="1:4" ht="12.75">
      <c r="A89" s="44"/>
      <c r="B89" s="45"/>
      <c r="C89" s="45"/>
      <c r="D89" s="45"/>
    </row>
    <row r="90" spans="1:4" ht="12.75">
      <c r="A90" s="115" t="s">
        <v>93</v>
      </c>
      <c r="B90" s="116"/>
      <c r="C90" s="116"/>
      <c r="D90" s="116"/>
    </row>
    <row r="91" spans="1:4" ht="20.45" customHeight="1"/>
    <row r="92" spans="1:4" ht="61.15" customHeight="1">
      <c r="A92" s="117" t="s">
        <v>94</v>
      </c>
      <c r="B92" s="118"/>
      <c r="C92" s="118"/>
      <c r="D92" s="119"/>
    </row>
    <row r="93" spans="1:4" ht="12" customHeight="1">
      <c r="A93" s="49"/>
      <c r="B93" s="50"/>
      <c r="C93" s="50"/>
      <c r="D93" s="50"/>
    </row>
    <row r="94" spans="1:4" ht="29.45" customHeight="1">
      <c r="A94" s="115" t="s">
        <v>95</v>
      </c>
      <c r="B94" s="116"/>
      <c r="C94" s="116"/>
      <c r="D94" s="116"/>
    </row>
    <row r="95" spans="1:4" ht="12.75">
      <c r="A95" s="24" t="s">
        <v>96</v>
      </c>
      <c r="B95" s="24" t="s">
        <v>97</v>
      </c>
      <c r="C95" s="24" t="s">
        <v>39</v>
      </c>
      <c r="D95" s="24" t="s">
        <v>30</v>
      </c>
    </row>
    <row r="96" spans="1:4" ht="38.25">
      <c r="A96" s="66" t="s">
        <v>8</v>
      </c>
      <c r="B96" s="68" t="s">
        <v>98</v>
      </c>
      <c r="C96" s="70">
        <v>9.9400000000000002E-2</v>
      </c>
      <c r="D96" s="7"/>
    </row>
    <row r="97" spans="1:4" ht="12.75">
      <c r="A97" s="66" t="s">
        <v>10</v>
      </c>
      <c r="B97" s="68" t="s">
        <v>99</v>
      </c>
      <c r="C97" s="80"/>
      <c r="D97" s="7"/>
    </row>
    <row r="98" spans="1:4" ht="25.5">
      <c r="A98" s="66" t="s">
        <v>13</v>
      </c>
      <c r="B98" s="68" t="s">
        <v>100</v>
      </c>
      <c r="C98" s="80"/>
      <c r="D98" s="7"/>
    </row>
    <row r="99" spans="1:4" ht="25.5">
      <c r="A99" s="66" t="s">
        <v>15</v>
      </c>
      <c r="B99" s="68" t="s">
        <v>101</v>
      </c>
      <c r="C99" s="80"/>
      <c r="D99" s="7"/>
    </row>
    <row r="100" spans="1:4" ht="25.5">
      <c r="A100" s="66" t="s">
        <v>17</v>
      </c>
      <c r="B100" s="68" t="s">
        <v>102</v>
      </c>
      <c r="C100" s="80"/>
      <c r="D100" s="7"/>
    </row>
    <row r="101" spans="1:4" ht="12.75">
      <c r="A101" s="66" t="s">
        <v>56</v>
      </c>
      <c r="B101" s="68" t="s">
        <v>103</v>
      </c>
      <c r="C101" s="80"/>
      <c r="D101" s="7"/>
    </row>
    <row r="102" spans="1:4" ht="12.75">
      <c r="A102" s="105" t="s">
        <v>104</v>
      </c>
      <c r="B102" s="105"/>
      <c r="C102" s="93"/>
      <c r="D102" s="87"/>
    </row>
    <row r="103" spans="1:4" ht="25.5">
      <c r="A103" s="66" t="s">
        <v>58</v>
      </c>
      <c r="B103" s="94" t="s">
        <v>105</v>
      </c>
      <c r="C103" s="67"/>
      <c r="D103" s="7"/>
    </row>
    <row r="104" spans="1:4" ht="12.75">
      <c r="A104" s="105" t="s">
        <v>106</v>
      </c>
      <c r="B104" s="105"/>
      <c r="C104" s="93"/>
      <c r="D104" s="87"/>
    </row>
    <row r="105" spans="1:4" ht="14.45" customHeight="1">
      <c r="A105" s="44"/>
      <c r="B105" s="45"/>
      <c r="C105" s="45"/>
      <c r="D105" s="45"/>
    </row>
    <row r="106" spans="1:4" ht="31.15" customHeight="1">
      <c r="A106" s="115" t="s">
        <v>107</v>
      </c>
      <c r="B106" s="116"/>
      <c r="C106" s="116"/>
      <c r="D106" s="116"/>
    </row>
    <row r="107" spans="1:4" ht="22.15" customHeight="1">
      <c r="A107" s="83">
        <v>4</v>
      </c>
      <c r="B107" s="83" t="s">
        <v>108</v>
      </c>
      <c r="C107" s="83" t="s">
        <v>39</v>
      </c>
      <c r="D107" s="83" t="s">
        <v>30</v>
      </c>
    </row>
    <row r="108" spans="1:4" ht="12.75">
      <c r="A108" s="66" t="s">
        <v>96</v>
      </c>
      <c r="B108" s="68" t="s">
        <v>109</v>
      </c>
      <c r="C108" s="91"/>
      <c r="D108" s="7">
        <f>D104</f>
        <v>0</v>
      </c>
    </row>
    <row r="109" spans="1:4" ht="12.75">
      <c r="A109" s="105" t="s">
        <v>110</v>
      </c>
      <c r="B109" s="105"/>
      <c r="C109" s="86" t="s">
        <v>81</v>
      </c>
      <c r="D109" s="87">
        <f>SUM(D108:D108)</f>
        <v>0</v>
      </c>
    </row>
    <row r="110" spans="1:4" ht="12.75">
      <c r="A110" s="44"/>
      <c r="B110" s="45"/>
      <c r="C110" s="45"/>
      <c r="D110" s="45"/>
    </row>
    <row r="111" spans="1:4" ht="12.75">
      <c r="A111" s="115" t="s">
        <v>111</v>
      </c>
      <c r="B111" s="116"/>
      <c r="C111" s="116"/>
      <c r="D111" s="116"/>
    </row>
    <row r="112" spans="1:4" ht="12.75">
      <c r="A112" s="13">
        <v>5</v>
      </c>
      <c r="B112" s="106" t="s">
        <v>112</v>
      </c>
      <c r="C112" s="106"/>
      <c r="D112" s="13" t="s">
        <v>30</v>
      </c>
    </row>
    <row r="113" spans="1:4" ht="12.75">
      <c r="A113" s="31" t="s">
        <v>8</v>
      </c>
      <c r="B113" s="107" t="s">
        <v>113</v>
      </c>
      <c r="C113" s="107"/>
      <c r="D113" s="82"/>
    </row>
    <row r="114" spans="1:4" ht="12.75">
      <c r="A114" s="31" t="s">
        <v>10</v>
      </c>
      <c r="B114" s="107" t="s">
        <v>114</v>
      </c>
      <c r="C114" s="107"/>
      <c r="D114" s="79"/>
    </row>
    <row r="115" spans="1:4" ht="12.75">
      <c r="A115" s="3"/>
      <c r="B115" s="146" t="s">
        <v>115</v>
      </c>
      <c r="C115" s="146"/>
      <c r="D115" s="15">
        <f>SUM(D113:D113)</f>
        <v>0</v>
      </c>
    </row>
    <row r="116" spans="1:4">
      <c r="A116" s="108" t="s">
        <v>116</v>
      </c>
      <c r="B116" s="109"/>
      <c r="C116" s="109"/>
      <c r="D116" s="109"/>
    </row>
    <row r="117" spans="1:4" ht="12.75">
      <c r="A117" s="110"/>
      <c r="B117" s="111"/>
      <c r="C117" s="111"/>
      <c r="D117" s="111"/>
    </row>
    <row r="118" spans="1:4" ht="12.75">
      <c r="A118" s="112" t="s">
        <v>117</v>
      </c>
      <c r="B118" s="112"/>
      <c r="C118" s="112"/>
      <c r="D118" s="112"/>
    </row>
    <row r="119" spans="1:4" ht="12.75">
      <c r="A119" s="24">
        <v>6</v>
      </c>
      <c r="B119" s="24" t="s">
        <v>118</v>
      </c>
      <c r="C119" s="24" t="s">
        <v>39</v>
      </c>
      <c r="D119" s="24" t="s">
        <v>30</v>
      </c>
    </row>
    <row r="120" spans="1:4" ht="12.75">
      <c r="A120" s="14" t="s">
        <v>8</v>
      </c>
      <c r="B120" s="39" t="s">
        <v>119</v>
      </c>
      <c r="C120" s="78"/>
      <c r="D120" s="8"/>
    </row>
    <row r="121" spans="1:4" ht="12.75">
      <c r="A121" s="14" t="s">
        <v>10</v>
      </c>
      <c r="B121" s="39" t="s">
        <v>120</v>
      </c>
      <c r="C121" s="78"/>
      <c r="D121" s="8"/>
    </row>
    <row r="122" spans="1:4" ht="12.75">
      <c r="A122" s="14" t="s">
        <v>13</v>
      </c>
      <c r="B122" s="39" t="s">
        <v>121</v>
      </c>
      <c r="C122" s="97"/>
      <c r="D122" s="40"/>
    </row>
    <row r="123" spans="1:4" ht="12.75">
      <c r="A123" s="16"/>
      <c r="B123" s="39" t="s">
        <v>122</v>
      </c>
      <c r="C123" s="78"/>
      <c r="D123" s="8"/>
    </row>
    <row r="124" spans="1:4" ht="12.75">
      <c r="A124" s="16"/>
      <c r="B124" s="39" t="s">
        <v>123</v>
      </c>
      <c r="C124" s="80"/>
      <c r="D124" s="8"/>
    </row>
    <row r="125" spans="1:4" ht="12.75">
      <c r="A125" s="16"/>
      <c r="B125" s="39" t="s">
        <v>124</v>
      </c>
      <c r="C125" s="78"/>
      <c r="D125" s="8"/>
    </row>
    <row r="126" spans="1:4" ht="12.75">
      <c r="A126" s="3"/>
      <c r="B126" s="4" t="s">
        <v>125</v>
      </c>
      <c r="C126" s="35"/>
      <c r="D126" s="15"/>
    </row>
    <row r="127" spans="1:4" ht="12.75">
      <c r="A127" s="96" t="s">
        <v>126</v>
      </c>
      <c r="B127" s="48"/>
      <c r="C127" s="48"/>
    </row>
    <row r="128" spans="1:4" ht="12.75">
      <c r="A128" s="96" t="s">
        <v>127</v>
      </c>
    </row>
    <row r="129" spans="1:4"/>
    <row r="130" spans="1:4" ht="24" customHeight="1">
      <c r="A130" s="112" t="s">
        <v>128</v>
      </c>
      <c r="B130" s="112"/>
      <c r="C130" s="112"/>
      <c r="D130" s="112"/>
    </row>
    <row r="131" spans="1:4" ht="12.75">
      <c r="A131" s="95"/>
      <c r="B131" s="105" t="s">
        <v>129</v>
      </c>
      <c r="C131" s="105"/>
      <c r="D131" s="83" t="s">
        <v>130</v>
      </c>
    </row>
    <row r="132" spans="1:4" ht="12.75">
      <c r="A132" s="66" t="s">
        <v>8</v>
      </c>
      <c r="B132" s="157" t="s">
        <v>131</v>
      </c>
      <c r="C132" s="157"/>
      <c r="D132" s="7"/>
    </row>
    <row r="133" spans="1:4" ht="12.75">
      <c r="A133" s="66" t="s">
        <v>10</v>
      </c>
      <c r="B133" s="157" t="s">
        <v>132</v>
      </c>
      <c r="C133" s="157"/>
      <c r="D133" s="7"/>
    </row>
    <row r="134" spans="1:4" ht="12.75">
      <c r="A134" s="66" t="s">
        <v>13</v>
      </c>
      <c r="B134" s="157" t="s">
        <v>133</v>
      </c>
      <c r="C134" s="157"/>
      <c r="D134" s="7"/>
    </row>
    <row r="135" spans="1:4" ht="12.75">
      <c r="A135" s="66" t="s">
        <v>15</v>
      </c>
      <c r="B135" s="157" t="s">
        <v>134</v>
      </c>
      <c r="C135" s="157"/>
      <c r="D135" s="7"/>
    </row>
    <row r="136" spans="1:4" ht="16.5" customHeight="1">
      <c r="A136" s="66" t="s">
        <v>17</v>
      </c>
      <c r="B136" s="157" t="s">
        <v>135</v>
      </c>
      <c r="C136" s="157"/>
      <c r="D136" s="7"/>
    </row>
    <row r="137" spans="1:4" ht="12.75">
      <c r="A137" s="105" t="s">
        <v>136</v>
      </c>
      <c r="B137" s="105"/>
      <c r="C137" s="105"/>
      <c r="D137" s="87"/>
    </row>
    <row r="138" spans="1:4" ht="16.5" customHeight="1">
      <c r="A138" s="66" t="s">
        <v>56</v>
      </c>
      <c r="B138" s="157" t="s">
        <v>137</v>
      </c>
      <c r="C138" s="157"/>
      <c r="D138" s="7"/>
    </row>
    <row r="139" spans="1:4" ht="12.75" customHeight="1">
      <c r="A139" s="105" t="s">
        <v>138</v>
      </c>
      <c r="B139" s="105"/>
      <c r="C139" s="105"/>
      <c r="D139" s="87"/>
    </row>
    <row r="140" spans="1:4" ht="12" hidden="1" customHeight="1">
      <c r="A140" s="156" t="s">
        <v>139</v>
      </c>
      <c r="B140" s="156"/>
      <c r="C140" s="156"/>
      <c r="D140" s="156"/>
    </row>
    <row r="144" spans="1:4" ht="12" hidden="1" customHeight="1">
      <c r="C144" s="41"/>
    </row>
    <row r="145"/>
  </sheetData>
  <sheetProtection formatCells="0" formatColumns="0" formatRows="0" insertColumns="0" insertRows="0"/>
  <mergeCells count="74">
    <mergeCell ref="A140:D140"/>
    <mergeCell ref="A104:B104"/>
    <mergeCell ref="A106:D106"/>
    <mergeCell ref="A109:B109"/>
    <mergeCell ref="A111:D111"/>
    <mergeCell ref="B115:C115"/>
    <mergeCell ref="B132:C132"/>
    <mergeCell ref="B133:C133"/>
    <mergeCell ref="B134:C134"/>
    <mergeCell ref="B135:C135"/>
    <mergeCell ref="B136:C136"/>
    <mergeCell ref="A137:C137"/>
    <mergeCell ref="B138:C138"/>
    <mergeCell ref="A139:C139"/>
    <mergeCell ref="A43:D43"/>
    <mergeCell ref="A45:D45"/>
    <mergeCell ref="A55:B55"/>
    <mergeCell ref="A58:D58"/>
    <mergeCell ref="A60:D60"/>
    <mergeCell ref="A56:D56"/>
    <mergeCell ref="A57:D57"/>
    <mergeCell ref="B12:C12"/>
    <mergeCell ref="A7:B7"/>
    <mergeCell ref="C7:D7"/>
    <mergeCell ref="A8:B8"/>
    <mergeCell ref="C8:D8"/>
    <mergeCell ref="B11:C11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A42:D42"/>
    <mergeCell ref="B28:C28"/>
    <mergeCell ref="B29:C29"/>
    <mergeCell ref="A30:C30"/>
    <mergeCell ref="A31:D31"/>
    <mergeCell ref="A32:D32"/>
    <mergeCell ref="A33:D33"/>
    <mergeCell ref="A34:D34"/>
    <mergeCell ref="A41:D41"/>
    <mergeCell ref="A38:B38"/>
    <mergeCell ref="A40:B40"/>
    <mergeCell ref="C64:D64"/>
    <mergeCell ref="C65:D65"/>
    <mergeCell ref="C66:D66"/>
    <mergeCell ref="C67:D67"/>
    <mergeCell ref="C68:D68"/>
    <mergeCell ref="A69:D69"/>
    <mergeCell ref="A70:D70"/>
    <mergeCell ref="A71:D71"/>
    <mergeCell ref="A76:B76"/>
    <mergeCell ref="A79:D79"/>
    <mergeCell ref="A87:B87"/>
    <mergeCell ref="B131:C131"/>
    <mergeCell ref="B112:C112"/>
    <mergeCell ref="B113:C113"/>
    <mergeCell ref="B114:C114"/>
    <mergeCell ref="A116:D116"/>
    <mergeCell ref="A117:D117"/>
    <mergeCell ref="A118:D118"/>
    <mergeCell ref="A130:D130"/>
    <mergeCell ref="A88:D88"/>
    <mergeCell ref="A90:D90"/>
    <mergeCell ref="A92:D92"/>
    <mergeCell ref="A94:D94"/>
    <mergeCell ref="A102:B102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2" max="3" man="1"/>
    <brk id="88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7F795-C967-4EA2-8EA9-E69305DD1529}">
  <dimension ref="A1:E145"/>
  <sheetViews>
    <sheetView showGridLines="0" view="pageBreakPreview" topLeftCell="A18" zoomScaleNormal="100" zoomScaleSheetLayoutView="100" workbookViewId="0">
      <selection activeCell="B37" sqref="B37"/>
    </sheetView>
  </sheetViews>
  <sheetFormatPr defaultColWidth="0" defaultRowHeight="12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>
      <c r="A1" s="75" t="s">
        <v>0</v>
      </c>
      <c r="B1" s="57"/>
      <c r="C1" s="57"/>
      <c r="D1" s="58"/>
    </row>
    <row r="2" spans="1:4" ht="12.75">
      <c r="A2" s="76" t="s">
        <v>1</v>
      </c>
      <c r="B2" s="9"/>
      <c r="C2" s="9"/>
      <c r="D2" s="59"/>
    </row>
    <row r="3" spans="1:4" ht="12.75">
      <c r="A3" s="76" t="s">
        <v>2</v>
      </c>
      <c r="B3" s="9"/>
      <c r="C3" s="9"/>
      <c r="D3" s="59"/>
    </row>
    <row r="4" spans="1:4" ht="12.75">
      <c r="A4" s="76" t="s">
        <v>3</v>
      </c>
      <c r="B4" s="9"/>
      <c r="C4" s="9"/>
      <c r="D4" s="59"/>
    </row>
    <row r="5" spans="1:4" ht="12.75">
      <c r="A5" s="76" t="s">
        <v>4</v>
      </c>
      <c r="B5" s="9"/>
      <c r="C5" s="9"/>
      <c r="D5" s="59"/>
    </row>
    <row r="6" spans="1:4">
      <c r="A6" s="9"/>
      <c r="B6" s="9"/>
      <c r="C6" s="9"/>
      <c r="D6" s="9"/>
    </row>
    <row r="7" spans="1:4" ht="12.75">
      <c r="A7" s="135" t="s">
        <v>5</v>
      </c>
      <c r="B7" s="135"/>
      <c r="C7" s="135" t="s">
        <v>6</v>
      </c>
      <c r="D7" s="135"/>
    </row>
    <row r="8" spans="1:4" ht="12.75">
      <c r="A8" s="135" t="s">
        <v>7</v>
      </c>
      <c r="B8" s="135"/>
      <c r="C8" s="151" t="s">
        <v>165</v>
      </c>
      <c r="D8" s="151"/>
    </row>
    <row r="9" spans="1:4"/>
    <row r="10" spans="1:4" ht="12.75">
      <c r="A10" s="10"/>
      <c r="B10" s="10"/>
      <c r="C10" s="10"/>
      <c r="D10" s="10"/>
    </row>
    <row r="11" spans="1:4" ht="12.75">
      <c r="A11" s="6" t="s">
        <v>8</v>
      </c>
      <c r="B11" s="135" t="s">
        <v>9</v>
      </c>
      <c r="C11" s="135"/>
      <c r="D11" s="53"/>
    </row>
    <row r="12" spans="1:4" ht="12.75">
      <c r="A12" s="6" t="s">
        <v>10</v>
      </c>
      <c r="B12" s="135" t="s">
        <v>11</v>
      </c>
      <c r="C12" s="135"/>
      <c r="D12" s="56" t="s">
        <v>12</v>
      </c>
    </row>
    <row r="13" spans="1:4" ht="12.75">
      <c r="A13" s="6" t="s">
        <v>13</v>
      </c>
      <c r="B13" s="135" t="s">
        <v>14</v>
      </c>
      <c r="C13" s="135"/>
      <c r="D13" s="54"/>
    </row>
    <row r="14" spans="1:4" ht="12.75">
      <c r="A14" s="6" t="s">
        <v>15</v>
      </c>
      <c r="B14" s="148" t="s">
        <v>16</v>
      </c>
      <c r="C14" s="149"/>
      <c r="D14" s="54"/>
    </row>
    <row r="15" spans="1:4" ht="12.75">
      <c r="A15" s="6" t="s">
        <v>17</v>
      </c>
      <c r="B15" s="135" t="s">
        <v>18</v>
      </c>
      <c r="C15" s="135"/>
      <c r="D15" s="55">
        <v>12</v>
      </c>
    </row>
    <row r="16" spans="1:4">
      <c r="A16" s="11"/>
      <c r="B16" s="11"/>
      <c r="C16" s="42"/>
      <c r="D16" s="11"/>
    </row>
    <row r="17" spans="1:4" ht="12.75">
      <c r="A17" s="150" t="s">
        <v>19</v>
      </c>
      <c r="B17" s="150"/>
      <c r="C17" s="150"/>
      <c r="D17" s="150"/>
    </row>
    <row r="18" spans="1:4" ht="30" customHeight="1">
      <c r="A18" s="147" t="s">
        <v>20</v>
      </c>
      <c r="B18" s="147"/>
      <c r="C18" s="147"/>
      <c r="D18" s="147"/>
    </row>
    <row r="19" spans="1:4" ht="38.25">
      <c r="A19" s="6">
        <v>1</v>
      </c>
      <c r="B19" s="135" t="s">
        <v>21</v>
      </c>
      <c r="C19" s="135"/>
      <c r="D19" s="55" t="s">
        <v>140</v>
      </c>
    </row>
    <row r="20" spans="1:4" ht="12.75">
      <c r="A20" s="6">
        <v>2</v>
      </c>
      <c r="B20" s="135" t="s">
        <v>23</v>
      </c>
      <c r="C20" s="135"/>
      <c r="D20" s="55"/>
    </row>
    <row r="21" spans="1:4" ht="12.75">
      <c r="A21" s="6">
        <v>3</v>
      </c>
      <c r="B21" s="135" t="s">
        <v>24</v>
      </c>
      <c r="C21" s="135"/>
      <c r="D21" s="71"/>
    </row>
    <row r="22" spans="1:4" ht="12.75">
      <c r="A22" s="6">
        <v>4</v>
      </c>
      <c r="B22" s="135" t="s">
        <v>25</v>
      </c>
      <c r="C22" s="135"/>
      <c r="D22" s="55" t="s">
        <v>141</v>
      </c>
    </row>
    <row r="23" spans="1:4" ht="12.75">
      <c r="A23" s="6">
        <v>5</v>
      </c>
      <c r="B23" s="135" t="s">
        <v>27</v>
      </c>
      <c r="C23" s="135"/>
      <c r="D23" s="53"/>
    </row>
    <row r="24" spans="1:4" ht="12.75">
      <c r="A24" s="10"/>
      <c r="B24" s="10"/>
      <c r="C24" s="10"/>
      <c r="D24" s="12"/>
    </row>
    <row r="25" spans="1:4" ht="12.75">
      <c r="A25" s="10"/>
      <c r="B25" s="10"/>
      <c r="C25" s="10"/>
      <c r="D25" s="12"/>
    </row>
    <row r="26" spans="1:4" ht="12.75">
      <c r="A26" s="150" t="s">
        <v>28</v>
      </c>
      <c r="B26" s="150"/>
      <c r="C26" s="150"/>
      <c r="D26" s="150"/>
    </row>
    <row r="27" spans="1:4" ht="12.75">
      <c r="A27" s="13">
        <v>1</v>
      </c>
      <c r="B27" s="147" t="s">
        <v>29</v>
      </c>
      <c r="C27" s="147"/>
      <c r="D27" s="13" t="s">
        <v>30</v>
      </c>
    </row>
    <row r="28" spans="1:4" ht="12.75">
      <c r="A28" s="14" t="s">
        <v>8</v>
      </c>
      <c r="B28" s="135" t="s">
        <v>31</v>
      </c>
      <c r="C28" s="135"/>
      <c r="D28" s="51">
        <v>8824.8975000000009</v>
      </c>
    </row>
    <row r="29" spans="1:4" ht="12.75">
      <c r="A29" s="14" t="s">
        <v>10</v>
      </c>
      <c r="B29" s="135" t="s">
        <v>32</v>
      </c>
      <c r="C29" s="135"/>
      <c r="D29" s="51"/>
    </row>
    <row r="30" spans="1:4" ht="15" customHeight="1">
      <c r="A30" s="136" t="s">
        <v>33</v>
      </c>
      <c r="B30" s="137"/>
      <c r="C30" s="138"/>
      <c r="D30" s="15">
        <f>SUM(D28:D29)</f>
        <v>8824.8975000000009</v>
      </c>
    </row>
    <row r="31" spans="1:4" ht="24" customHeight="1">
      <c r="A31" s="139" t="s">
        <v>34</v>
      </c>
      <c r="B31" s="140"/>
      <c r="C31" s="140"/>
      <c r="D31" s="140"/>
    </row>
    <row r="32" spans="1:4" ht="12.75">
      <c r="A32" s="141"/>
      <c r="B32" s="142"/>
      <c r="C32" s="142"/>
      <c r="D32" s="142"/>
    </row>
    <row r="33" spans="1:4" ht="15" customHeight="1">
      <c r="A33" s="141" t="s">
        <v>35</v>
      </c>
      <c r="B33" s="142"/>
      <c r="C33" s="142"/>
      <c r="D33" s="142"/>
    </row>
    <row r="34" spans="1:4" ht="15" customHeight="1">
      <c r="A34" s="141" t="s">
        <v>36</v>
      </c>
      <c r="B34" s="142"/>
      <c r="C34" s="142"/>
      <c r="D34" s="142"/>
    </row>
    <row r="35" spans="1:4" ht="25.5" customHeight="1">
      <c r="A35" s="24" t="s">
        <v>37</v>
      </c>
      <c r="B35" s="24" t="s">
        <v>38</v>
      </c>
      <c r="C35" s="83" t="s">
        <v>39</v>
      </c>
      <c r="D35" s="83" t="s">
        <v>30</v>
      </c>
    </row>
    <row r="36" spans="1:4" ht="12.75">
      <c r="A36" s="88" t="s">
        <v>8</v>
      </c>
      <c r="B36" s="26" t="s">
        <v>40</v>
      </c>
      <c r="C36" s="84"/>
      <c r="D36" s="85"/>
    </row>
    <row r="37" spans="1:4" ht="12.75">
      <c r="A37" s="88" t="s">
        <v>10</v>
      </c>
      <c r="B37" s="26" t="s">
        <v>41</v>
      </c>
      <c r="C37" s="84"/>
      <c r="D37" s="85"/>
    </row>
    <row r="38" spans="1:4" ht="12.75">
      <c r="A38" s="146" t="s">
        <v>42</v>
      </c>
      <c r="B38" s="146"/>
      <c r="C38" s="86"/>
      <c r="D38" s="87"/>
    </row>
    <row r="39" spans="1:4" ht="25.5">
      <c r="A39" s="88" t="s">
        <v>13</v>
      </c>
      <c r="B39" s="26" t="s">
        <v>43</v>
      </c>
      <c r="C39" s="84"/>
      <c r="D39" s="85"/>
    </row>
    <row r="40" spans="1:4" ht="12.75">
      <c r="A40" s="105" t="s">
        <v>44</v>
      </c>
      <c r="B40" s="105"/>
      <c r="C40" s="86"/>
      <c r="D40" s="87"/>
    </row>
    <row r="41" spans="1:4" ht="40.5" customHeight="1">
      <c r="A41" s="143" t="s">
        <v>45</v>
      </c>
      <c r="B41" s="144"/>
      <c r="C41" s="144"/>
      <c r="D41" s="145"/>
    </row>
    <row r="42" spans="1:4" ht="38.450000000000003" customHeight="1">
      <c r="A42" s="132" t="s">
        <v>46</v>
      </c>
      <c r="B42" s="133"/>
      <c r="C42" s="133"/>
      <c r="D42" s="134"/>
    </row>
    <row r="43" spans="1:4" ht="63" customHeight="1">
      <c r="A43" s="152" t="s">
        <v>47</v>
      </c>
      <c r="B43" s="153"/>
      <c r="C43" s="153"/>
      <c r="D43" s="154"/>
    </row>
    <row r="44" spans="1:4" ht="16.149999999999999" customHeight="1">
      <c r="A44" s="44"/>
      <c r="B44" s="45"/>
      <c r="C44" s="45"/>
      <c r="D44" s="45"/>
    </row>
    <row r="45" spans="1:4" ht="31.15" customHeight="1">
      <c r="A45" s="115" t="s">
        <v>48</v>
      </c>
      <c r="B45" s="116"/>
      <c r="C45" s="116"/>
      <c r="D45" s="116"/>
    </row>
    <row r="46" spans="1:4" ht="12.75">
      <c r="A46" s="17" t="s">
        <v>49</v>
      </c>
      <c r="B46" s="17" t="s">
        <v>50</v>
      </c>
      <c r="C46" s="17" t="s">
        <v>39</v>
      </c>
      <c r="D46" s="17" t="s">
        <v>30</v>
      </c>
    </row>
    <row r="47" spans="1:4" ht="12.75">
      <c r="A47" s="18" t="s">
        <v>8</v>
      </c>
      <c r="B47" s="19" t="s">
        <v>51</v>
      </c>
      <c r="C47" s="20">
        <v>0.2</v>
      </c>
      <c r="D47" s="21">
        <f>D30*C47</f>
        <v>1764.9795000000004</v>
      </c>
    </row>
    <row r="48" spans="1:4" ht="12.75">
      <c r="A48" s="18" t="s">
        <v>10</v>
      </c>
      <c r="B48" s="19" t="s">
        <v>52</v>
      </c>
      <c r="C48" s="43">
        <v>2.5000000000000001E-2</v>
      </c>
      <c r="D48" s="21">
        <f>D30*C48</f>
        <v>220.62243750000005</v>
      </c>
    </row>
    <row r="49" spans="1:4" ht="12.75">
      <c r="A49" s="18" t="s">
        <v>13</v>
      </c>
      <c r="B49" s="19" t="s">
        <v>53</v>
      </c>
      <c r="C49" s="78"/>
      <c r="D49" s="21">
        <f>D30*C49</f>
        <v>0</v>
      </c>
    </row>
    <row r="50" spans="1:4" ht="12.75">
      <c r="A50" s="18" t="s">
        <v>15</v>
      </c>
      <c r="B50" s="19" t="s">
        <v>54</v>
      </c>
      <c r="C50" s="43">
        <v>1.4999999999999999E-2</v>
      </c>
      <c r="D50" s="21">
        <f>D30*C50</f>
        <v>132.37346250000002</v>
      </c>
    </row>
    <row r="51" spans="1:4" ht="12.75">
      <c r="A51" s="18" t="s">
        <v>17</v>
      </c>
      <c r="B51" s="19" t="s">
        <v>55</v>
      </c>
      <c r="C51" s="43">
        <v>0.01</v>
      </c>
      <c r="D51" s="21">
        <f>D30*C51</f>
        <v>88.248975000000016</v>
      </c>
    </row>
    <row r="52" spans="1:4" ht="12.75">
      <c r="A52" s="18" t="s">
        <v>56</v>
      </c>
      <c r="B52" s="19" t="s">
        <v>57</v>
      </c>
      <c r="C52" s="20">
        <v>6.0000000000000001E-3</v>
      </c>
      <c r="D52" s="21">
        <f>D30*C52</f>
        <v>52.949385000000007</v>
      </c>
    </row>
    <row r="53" spans="1:4" ht="12.75">
      <c r="A53" s="18" t="s">
        <v>58</v>
      </c>
      <c r="B53" s="19" t="s">
        <v>59</v>
      </c>
      <c r="C53" s="20">
        <v>2E-3</v>
      </c>
      <c r="D53" s="21">
        <f>D30*C53</f>
        <v>17.649795000000001</v>
      </c>
    </row>
    <row r="54" spans="1:4" ht="12.75">
      <c r="A54" s="18" t="s">
        <v>60</v>
      </c>
      <c r="B54" s="19" t="s">
        <v>61</v>
      </c>
      <c r="C54" s="43">
        <v>0.08</v>
      </c>
      <c r="D54" s="21">
        <f>D30*C54</f>
        <v>705.99180000000013</v>
      </c>
    </row>
    <row r="55" spans="1:4" ht="27" customHeight="1">
      <c r="A55" s="155" t="s">
        <v>62</v>
      </c>
      <c r="B55" s="155"/>
      <c r="C55" s="89">
        <f>SUM(C47:C54)</f>
        <v>0.33800000000000002</v>
      </c>
      <c r="D55" s="90">
        <f>SUM(D47:D54)</f>
        <v>2982.8153550000006</v>
      </c>
    </row>
    <row r="56" spans="1:4" ht="27" customHeight="1">
      <c r="A56" s="143" t="s">
        <v>63</v>
      </c>
      <c r="B56" s="144"/>
      <c r="C56" s="144"/>
      <c r="D56" s="145"/>
    </row>
    <row r="57" spans="1:4" ht="35.450000000000003" customHeight="1">
      <c r="A57" s="132" t="s">
        <v>64</v>
      </c>
      <c r="B57" s="133"/>
      <c r="C57" s="133"/>
      <c r="D57" s="134"/>
    </row>
    <row r="58" spans="1:4" ht="28.15" customHeight="1">
      <c r="A58" s="152" t="s">
        <v>65</v>
      </c>
      <c r="B58" s="153"/>
      <c r="C58" s="153"/>
      <c r="D58" s="154"/>
    </row>
    <row r="59" spans="1:4" ht="15" customHeight="1">
      <c r="A59" s="45"/>
      <c r="B59" s="45"/>
      <c r="C59" s="45"/>
      <c r="D59" s="45"/>
    </row>
    <row r="60" spans="1:4" ht="12.75">
      <c r="A60" s="115" t="s">
        <v>66</v>
      </c>
      <c r="B60" s="116"/>
      <c r="C60" s="116"/>
      <c r="D60" s="116"/>
    </row>
    <row r="61" spans="1:4" ht="25.5">
      <c r="A61" s="13" t="s">
        <v>67</v>
      </c>
      <c r="B61" s="13" t="s">
        <v>68</v>
      </c>
      <c r="C61" s="13" t="s">
        <v>69</v>
      </c>
      <c r="D61" s="13" t="s">
        <v>70</v>
      </c>
    </row>
    <row r="62" spans="1:4" ht="12.75">
      <c r="A62" s="14" t="s">
        <v>8</v>
      </c>
      <c r="B62" s="16" t="s">
        <v>71</v>
      </c>
      <c r="C62" s="51"/>
      <c r="D62" s="2"/>
    </row>
    <row r="63" spans="1:4" ht="12.75">
      <c r="A63" s="14" t="s">
        <v>10</v>
      </c>
      <c r="B63" s="60" t="s">
        <v>72</v>
      </c>
      <c r="C63" s="51"/>
      <c r="D63" s="2"/>
    </row>
    <row r="64" spans="1:4" ht="12.75">
      <c r="A64" s="14" t="s">
        <v>13</v>
      </c>
      <c r="B64" s="61" t="s">
        <v>73</v>
      </c>
      <c r="C64" s="124"/>
      <c r="D64" s="125"/>
    </row>
    <row r="65" spans="1:4" ht="12.75">
      <c r="A65" s="14" t="s">
        <v>15</v>
      </c>
      <c r="B65" s="62" t="s">
        <v>74</v>
      </c>
      <c r="C65" s="126"/>
      <c r="D65" s="127"/>
    </row>
    <row r="66" spans="1:4" ht="12.75">
      <c r="A66" s="14" t="s">
        <v>17</v>
      </c>
      <c r="B66" s="62" t="s">
        <v>75</v>
      </c>
      <c r="C66" s="126"/>
      <c r="D66" s="127"/>
    </row>
    <row r="67" spans="1:4" ht="12.75">
      <c r="A67" s="14" t="s">
        <v>56</v>
      </c>
      <c r="B67" s="62" t="s">
        <v>76</v>
      </c>
      <c r="C67" s="128"/>
      <c r="D67" s="129"/>
    </row>
    <row r="68" spans="1:4" ht="12.75">
      <c r="A68" s="3"/>
      <c r="B68" s="83" t="s">
        <v>77</v>
      </c>
      <c r="C68" s="130"/>
      <c r="D68" s="131"/>
    </row>
    <row r="69" spans="1:4" ht="29.45" customHeight="1">
      <c r="A69" s="120" t="s">
        <v>78</v>
      </c>
      <c r="B69" s="121"/>
      <c r="C69" s="121"/>
      <c r="D69" s="121"/>
    </row>
    <row r="70" spans="1:4" ht="29.25" customHeight="1">
      <c r="A70" s="122"/>
      <c r="B70" s="123"/>
      <c r="C70" s="123"/>
      <c r="D70" s="123"/>
    </row>
    <row r="71" spans="1:4" ht="24.6" customHeight="1">
      <c r="A71" s="115" t="s">
        <v>79</v>
      </c>
      <c r="B71" s="116"/>
      <c r="C71" s="116"/>
      <c r="D71" s="116"/>
    </row>
    <row r="72" spans="1:4" ht="25.5">
      <c r="A72" s="24">
        <v>2</v>
      </c>
      <c r="B72" s="24" t="s">
        <v>80</v>
      </c>
      <c r="C72" s="83" t="s">
        <v>39</v>
      </c>
      <c r="D72" s="83" t="s">
        <v>30</v>
      </c>
    </row>
    <row r="73" spans="1:4" ht="25.5">
      <c r="A73" s="66" t="s">
        <v>37</v>
      </c>
      <c r="B73" s="68" t="s">
        <v>38</v>
      </c>
      <c r="C73" s="91"/>
      <c r="D73" s="7"/>
    </row>
    <row r="74" spans="1:4" ht="12.75">
      <c r="A74" s="66" t="s">
        <v>49</v>
      </c>
      <c r="B74" s="68" t="s">
        <v>50</v>
      </c>
      <c r="C74" s="91"/>
      <c r="D74" s="7"/>
    </row>
    <row r="75" spans="1:4" ht="12.75">
      <c r="A75" s="66" t="s">
        <v>67</v>
      </c>
      <c r="B75" s="68" t="s">
        <v>68</v>
      </c>
      <c r="C75" s="91"/>
      <c r="D75" s="7"/>
    </row>
    <row r="76" spans="1:4" ht="12.75">
      <c r="A76" s="105" t="s">
        <v>82</v>
      </c>
      <c r="B76" s="105"/>
      <c r="C76" s="86"/>
      <c r="D76" s="87"/>
    </row>
    <row r="77" spans="1:4">
      <c r="A77" s="46"/>
      <c r="B77" s="47"/>
      <c r="C77" s="47"/>
      <c r="D77" s="47"/>
    </row>
    <row r="78" spans="1:4" ht="13.9" customHeight="1">
      <c r="A78" s="46"/>
      <c r="B78" s="47"/>
      <c r="C78" s="47"/>
      <c r="D78" s="47"/>
    </row>
    <row r="79" spans="1:4" ht="28.9" customHeight="1">
      <c r="A79" s="115" t="s">
        <v>83</v>
      </c>
      <c r="B79" s="116"/>
      <c r="C79" s="116"/>
      <c r="D79" s="116"/>
    </row>
    <row r="80" spans="1:4" ht="12.75">
      <c r="A80" s="83">
        <v>3</v>
      </c>
      <c r="B80" s="83" t="s">
        <v>84</v>
      </c>
      <c r="C80" s="83" t="s">
        <v>39</v>
      </c>
      <c r="D80" s="83" t="s">
        <v>30</v>
      </c>
    </row>
    <row r="81" spans="1:4" ht="12.75">
      <c r="A81" s="66" t="s">
        <v>8</v>
      </c>
      <c r="B81" s="68" t="s">
        <v>85</v>
      </c>
      <c r="C81" s="69">
        <v>4.1999999999999997E-3</v>
      </c>
      <c r="D81" s="7">
        <f t="shared" ref="D81:D86" si="0">D$30*C81</f>
        <v>37.064569500000005</v>
      </c>
    </row>
    <row r="82" spans="1:4" ht="62.25">
      <c r="A82" s="66" t="s">
        <v>10</v>
      </c>
      <c r="B82" s="68" t="s">
        <v>86</v>
      </c>
      <c r="C82" s="69">
        <f>C81*C54</f>
        <v>3.3599999999999998E-4</v>
      </c>
      <c r="D82" s="7">
        <f t="shared" si="0"/>
        <v>2.96516556</v>
      </c>
    </row>
    <row r="83" spans="1:4" ht="62.25">
      <c r="A83" s="66" t="s">
        <v>13</v>
      </c>
      <c r="B83" s="68" t="s">
        <v>87</v>
      </c>
      <c r="C83" s="69">
        <f>40%*C55*C81</f>
        <v>5.6784000000000001E-4</v>
      </c>
      <c r="D83" s="7">
        <f t="shared" si="0"/>
        <v>5.0111297964000006</v>
      </c>
    </row>
    <row r="84" spans="1:4" ht="12.75">
      <c r="A84" s="66" t="s">
        <v>15</v>
      </c>
      <c r="B84" s="68" t="s">
        <v>88</v>
      </c>
      <c r="C84" s="69">
        <v>1.9400000000000001E-2</v>
      </c>
      <c r="D84" s="7">
        <f t="shared" si="0"/>
        <v>171.20301150000003</v>
      </c>
    </row>
    <row r="85" spans="1:4" ht="62.25">
      <c r="A85" s="66" t="s">
        <v>17</v>
      </c>
      <c r="B85" s="68" t="s">
        <v>89</v>
      </c>
      <c r="C85" s="69">
        <f>C55*C84</f>
        <v>6.5572000000000009E-3</v>
      </c>
      <c r="D85" s="7">
        <f t="shared" si="0"/>
        <v>57.866617887000011</v>
      </c>
    </row>
    <row r="86" spans="1:4" ht="62.25">
      <c r="A86" s="66" t="s">
        <v>56</v>
      </c>
      <c r="B86" s="68" t="s">
        <v>90</v>
      </c>
      <c r="C86" s="69">
        <f>40%*C55*C84</f>
        <v>2.6228800000000002E-3</v>
      </c>
      <c r="D86" s="7">
        <f t="shared" si="0"/>
        <v>23.146647154800004</v>
      </c>
    </row>
    <row r="87" spans="1:4" ht="12.75">
      <c r="A87" s="105" t="s">
        <v>91</v>
      </c>
      <c r="B87" s="105"/>
      <c r="C87" s="92">
        <f>SUM(C81:C86)</f>
        <v>3.3683919999999999E-2</v>
      </c>
      <c r="D87" s="87">
        <f>SUM(D81:D86)</f>
        <v>297.25714139820008</v>
      </c>
    </row>
    <row r="88" spans="1:4">
      <c r="A88" s="113" t="s">
        <v>92</v>
      </c>
      <c r="B88" s="114"/>
      <c r="C88" s="114"/>
      <c r="D88" s="114"/>
    </row>
    <row r="89" spans="1:4" ht="12.75">
      <c r="A89" s="44"/>
      <c r="B89" s="45"/>
      <c r="C89" s="45"/>
      <c r="D89" s="45"/>
    </row>
    <row r="90" spans="1:4" ht="12.75">
      <c r="A90" s="115" t="s">
        <v>93</v>
      </c>
      <c r="B90" s="116"/>
      <c r="C90" s="116"/>
      <c r="D90" s="116"/>
    </row>
    <row r="91" spans="1:4" ht="20.45" customHeight="1"/>
    <row r="92" spans="1:4" ht="61.15" customHeight="1">
      <c r="A92" s="117" t="s">
        <v>94</v>
      </c>
      <c r="B92" s="118"/>
      <c r="C92" s="118"/>
      <c r="D92" s="119"/>
    </row>
    <row r="93" spans="1:4" ht="12" customHeight="1">
      <c r="A93" s="49"/>
      <c r="B93" s="50"/>
      <c r="C93" s="50"/>
      <c r="D93" s="50"/>
    </row>
    <row r="94" spans="1:4" ht="29.45" customHeight="1">
      <c r="A94" s="115" t="s">
        <v>95</v>
      </c>
      <c r="B94" s="116"/>
      <c r="C94" s="116"/>
      <c r="D94" s="116"/>
    </row>
    <row r="95" spans="1:4" ht="12.75">
      <c r="A95" s="24" t="s">
        <v>96</v>
      </c>
      <c r="B95" s="24" t="s">
        <v>97</v>
      </c>
      <c r="C95" s="24" t="s">
        <v>39</v>
      </c>
      <c r="D95" s="24" t="s">
        <v>30</v>
      </c>
    </row>
    <row r="96" spans="1:4" ht="38.25">
      <c r="A96" s="66" t="s">
        <v>8</v>
      </c>
      <c r="B96" s="68" t="s">
        <v>98</v>
      </c>
      <c r="C96" s="70">
        <v>9.9400000000000002E-2</v>
      </c>
      <c r="D96" s="7">
        <f t="shared" ref="D96" si="1">D$30*C96</f>
        <v>877.19481150000013</v>
      </c>
    </row>
    <row r="97" spans="1:4" ht="12.75">
      <c r="A97" s="66" t="s">
        <v>10</v>
      </c>
      <c r="B97" s="68" t="s">
        <v>99</v>
      </c>
      <c r="C97" s="80"/>
      <c r="D97" s="98"/>
    </row>
    <row r="98" spans="1:4" ht="25.5">
      <c r="A98" s="66" t="s">
        <v>13</v>
      </c>
      <c r="B98" s="68" t="s">
        <v>100</v>
      </c>
      <c r="C98" s="80"/>
      <c r="D98" s="98"/>
    </row>
    <row r="99" spans="1:4" ht="25.5">
      <c r="A99" s="66" t="s">
        <v>15</v>
      </c>
      <c r="B99" s="68" t="s">
        <v>101</v>
      </c>
      <c r="C99" s="80"/>
      <c r="D99" s="98"/>
    </row>
    <row r="100" spans="1:4" ht="25.5">
      <c r="A100" s="66" t="s">
        <v>17</v>
      </c>
      <c r="B100" s="68" t="s">
        <v>102</v>
      </c>
      <c r="C100" s="80"/>
      <c r="D100" s="98"/>
    </row>
    <row r="101" spans="1:4" ht="12.75">
      <c r="A101" s="66" t="s">
        <v>56</v>
      </c>
      <c r="B101" s="68" t="s">
        <v>103</v>
      </c>
      <c r="C101" s="80"/>
      <c r="D101" s="98"/>
    </row>
    <row r="102" spans="1:4" ht="12.75">
      <c r="A102" s="105" t="s">
        <v>104</v>
      </c>
      <c r="B102" s="105"/>
      <c r="C102" s="99"/>
      <c r="D102" s="100"/>
    </row>
    <row r="103" spans="1:4" ht="25.5">
      <c r="A103" s="66" t="s">
        <v>58</v>
      </c>
      <c r="B103" s="94" t="s">
        <v>105</v>
      </c>
      <c r="C103" s="101"/>
      <c r="D103" s="98"/>
    </row>
    <row r="104" spans="1:4" ht="12.75">
      <c r="A104" s="105" t="s">
        <v>106</v>
      </c>
      <c r="B104" s="105"/>
      <c r="C104" s="99"/>
      <c r="D104" s="100"/>
    </row>
    <row r="105" spans="1:4" ht="14.45" customHeight="1">
      <c r="A105" s="44"/>
      <c r="B105" s="45"/>
      <c r="C105" s="45"/>
      <c r="D105" s="45"/>
    </row>
    <row r="106" spans="1:4" ht="31.15" customHeight="1">
      <c r="A106" s="115" t="s">
        <v>107</v>
      </c>
      <c r="B106" s="116"/>
      <c r="C106" s="116"/>
      <c r="D106" s="116"/>
    </row>
    <row r="107" spans="1:4" ht="22.15" customHeight="1">
      <c r="A107" s="83">
        <v>4</v>
      </c>
      <c r="B107" s="83" t="s">
        <v>108</v>
      </c>
      <c r="C107" s="83" t="s">
        <v>39</v>
      </c>
      <c r="D107" s="83" t="s">
        <v>30</v>
      </c>
    </row>
    <row r="108" spans="1:4" ht="12.75">
      <c r="A108" s="66" t="s">
        <v>96</v>
      </c>
      <c r="B108" s="68" t="s">
        <v>109</v>
      </c>
      <c r="C108" s="102"/>
      <c r="D108" s="7">
        <f>D104</f>
        <v>0</v>
      </c>
    </row>
    <row r="109" spans="1:4" ht="12.75">
      <c r="A109" s="105" t="s">
        <v>110</v>
      </c>
      <c r="B109" s="105"/>
      <c r="C109" s="103" t="s">
        <v>81</v>
      </c>
      <c r="D109" s="87">
        <f>SUM(D108:D108)</f>
        <v>0</v>
      </c>
    </row>
    <row r="110" spans="1:4" ht="12.75">
      <c r="A110" s="44"/>
      <c r="B110" s="45"/>
      <c r="C110" s="45"/>
      <c r="D110" s="45"/>
    </row>
    <row r="111" spans="1:4" ht="12.75">
      <c r="A111" s="115" t="s">
        <v>111</v>
      </c>
      <c r="B111" s="116"/>
      <c r="C111" s="116"/>
      <c r="D111" s="116"/>
    </row>
    <row r="112" spans="1:4" ht="12.75">
      <c r="A112" s="13">
        <v>5</v>
      </c>
      <c r="B112" s="106" t="s">
        <v>112</v>
      </c>
      <c r="C112" s="106"/>
      <c r="D112" s="13" t="s">
        <v>30</v>
      </c>
    </row>
    <row r="113" spans="1:4" ht="12.75">
      <c r="A113" s="31" t="s">
        <v>8</v>
      </c>
      <c r="B113" s="107" t="s">
        <v>113</v>
      </c>
      <c r="C113" s="107"/>
      <c r="D113" s="82"/>
    </row>
    <row r="114" spans="1:4" ht="12.75">
      <c r="A114" s="31" t="s">
        <v>10</v>
      </c>
      <c r="B114" s="107" t="s">
        <v>114</v>
      </c>
      <c r="C114" s="107"/>
      <c r="D114" s="79"/>
    </row>
    <row r="115" spans="1:4" ht="12.75">
      <c r="A115" s="3"/>
      <c r="B115" s="146" t="s">
        <v>115</v>
      </c>
      <c r="C115" s="146"/>
      <c r="D115" s="15">
        <f>SUM(D113:D113)</f>
        <v>0</v>
      </c>
    </row>
    <row r="116" spans="1:4">
      <c r="A116" s="108" t="s">
        <v>116</v>
      </c>
      <c r="B116" s="109"/>
      <c r="C116" s="109"/>
      <c r="D116" s="109"/>
    </row>
    <row r="117" spans="1:4" ht="12.75">
      <c r="A117" s="110"/>
      <c r="B117" s="111"/>
      <c r="C117" s="111"/>
      <c r="D117" s="111"/>
    </row>
    <row r="118" spans="1:4" ht="12.75">
      <c r="A118" s="112" t="s">
        <v>117</v>
      </c>
      <c r="B118" s="112"/>
      <c r="C118" s="112"/>
      <c r="D118" s="112"/>
    </row>
    <row r="119" spans="1:4" ht="12.75">
      <c r="A119" s="24">
        <v>6</v>
      </c>
      <c r="B119" s="24" t="s">
        <v>118</v>
      </c>
      <c r="C119" s="24" t="s">
        <v>39</v>
      </c>
      <c r="D119" s="24" t="s">
        <v>30</v>
      </c>
    </row>
    <row r="120" spans="1:4" ht="12.75">
      <c r="A120" s="14" t="s">
        <v>8</v>
      </c>
      <c r="B120" s="39" t="s">
        <v>119</v>
      </c>
      <c r="C120" s="78"/>
      <c r="D120" s="98"/>
    </row>
    <row r="121" spans="1:4" ht="12.75">
      <c r="A121" s="14" t="s">
        <v>10</v>
      </c>
      <c r="B121" s="39" t="s">
        <v>120</v>
      </c>
      <c r="C121" s="78"/>
      <c r="D121" s="98"/>
    </row>
    <row r="122" spans="1:4" ht="12.75">
      <c r="A122" s="14" t="s">
        <v>13</v>
      </c>
      <c r="B122" s="39" t="s">
        <v>121</v>
      </c>
      <c r="C122" s="97"/>
      <c r="D122" s="100"/>
    </row>
    <row r="123" spans="1:4" ht="12.75">
      <c r="A123" s="16"/>
      <c r="B123" s="39" t="s">
        <v>122</v>
      </c>
      <c r="C123" s="78"/>
      <c r="D123" s="98"/>
    </row>
    <row r="124" spans="1:4" ht="12.75">
      <c r="A124" s="16"/>
      <c r="B124" s="39" t="s">
        <v>123</v>
      </c>
      <c r="C124" s="80"/>
      <c r="D124" s="98"/>
    </row>
    <row r="125" spans="1:4" ht="12.75">
      <c r="A125" s="16"/>
      <c r="B125" s="39" t="s">
        <v>124</v>
      </c>
      <c r="C125" s="78"/>
      <c r="D125" s="98"/>
    </row>
    <row r="126" spans="1:4" ht="12.75">
      <c r="A126" s="3"/>
      <c r="B126" s="4" t="s">
        <v>125</v>
      </c>
      <c r="C126" s="97"/>
      <c r="D126" s="104"/>
    </row>
    <row r="127" spans="1:4" ht="12.75">
      <c r="A127" s="96" t="s">
        <v>126</v>
      </c>
      <c r="B127" s="48"/>
      <c r="C127" s="48"/>
    </row>
    <row r="128" spans="1:4" ht="12.75">
      <c r="A128" s="96" t="s">
        <v>127</v>
      </c>
    </row>
    <row r="129" spans="1:4"/>
    <row r="130" spans="1:4" ht="24" customHeight="1">
      <c r="A130" s="112" t="s">
        <v>128</v>
      </c>
      <c r="B130" s="112"/>
      <c r="C130" s="112"/>
      <c r="D130" s="112"/>
    </row>
    <row r="131" spans="1:4" ht="12.75">
      <c r="A131" s="95"/>
      <c r="B131" s="105" t="s">
        <v>129</v>
      </c>
      <c r="C131" s="105"/>
      <c r="D131" s="83" t="s">
        <v>130</v>
      </c>
    </row>
    <row r="132" spans="1:4" ht="12.75">
      <c r="A132" s="66" t="s">
        <v>8</v>
      </c>
      <c r="B132" s="157" t="s">
        <v>131</v>
      </c>
      <c r="C132" s="157"/>
      <c r="D132" s="98"/>
    </row>
    <row r="133" spans="1:4" ht="12.75">
      <c r="A133" s="66" t="s">
        <v>10</v>
      </c>
      <c r="B133" s="157" t="s">
        <v>132</v>
      </c>
      <c r="C133" s="157"/>
      <c r="D133" s="98"/>
    </row>
    <row r="134" spans="1:4" ht="12.75">
      <c r="A134" s="66" t="s">
        <v>13</v>
      </c>
      <c r="B134" s="157" t="s">
        <v>133</v>
      </c>
      <c r="C134" s="157"/>
      <c r="D134" s="98"/>
    </row>
    <row r="135" spans="1:4" ht="12.75">
      <c r="A135" s="66" t="s">
        <v>15</v>
      </c>
      <c r="B135" s="157" t="s">
        <v>134</v>
      </c>
      <c r="C135" s="157"/>
      <c r="D135" s="98"/>
    </row>
    <row r="136" spans="1:4" ht="16.5" customHeight="1">
      <c r="A136" s="66" t="s">
        <v>17</v>
      </c>
      <c r="B136" s="157" t="s">
        <v>135</v>
      </c>
      <c r="C136" s="157"/>
      <c r="D136" s="98"/>
    </row>
    <row r="137" spans="1:4" ht="12.75">
      <c r="A137" s="105" t="s">
        <v>136</v>
      </c>
      <c r="B137" s="105"/>
      <c r="C137" s="105"/>
      <c r="D137" s="100"/>
    </row>
    <row r="138" spans="1:4" ht="16.5" customHeight="1">
      <c r="A138" s="66" t="s">
        <v>56</v>
      </c>
      <c r="B138" s="157" t="s">
        <v>137</v>
      </c>
      <c r="C138" s="157"/>
      <c r="D138" s="98"/>
    </row>
    <row r="139" spans="1:4" ht="12.75" customHeight="1">
      <c r="A139" s="105" t="s">
        <v>138</v>
      </c>
      <c r="B139" s="105"/>
      <c r="C139" s="105"/>
      <c r="D139" s="100"/>
    </row>
    <row r="140" spans="1:4" ht="12" hidden="1" customHeight="1">
      <c r="A140" s="156" t="s">
        <v>139</v>
      </c>
      <c r="B140" s="156"/>
      <c r="C140" s="156"/>
      <c r="D140" s="156"/>
    </row>
    <row r="144" spans="1:4" ht="12" hidden="1" customHeight="1">
      <c r="C144" s="41"/>
    </row>
    <row r="145"/>
  </sheetData>
  <sheetProtection formatCells="0" formatColumns="0" formatRows="0" insertColumns="0" insertRows="0"/>
  <mergeCells count="74">
    <mergeCell ref="A140:D140"/>
    <mergeCell ref="A104:B104"/>
    <mergeCell ref="A106:D106"/>
    <mergeCell ref="A109:B109"/>
    <mergeCell ref="A111:D111"/>
    <mergeCell ref="B115:C115"/>
    <mergeCell ref="B132:C132"/>
    <mergeCell ref="B133:C133"/>
    <mergeCell ref="B134:C134"/>
    <mergeCell ref="B135:C135"/>
    <mergeCell ref="B136:C136"/>
    <mergeCell ref="A137:C137"/>
    <mergeCell ref="B138:C138"/>
    <mergeCell ref="A139:C139"/>
    <mergeCell ref="A43:D43"/>
    <mergeCell ref="A45:D45"/>
    <mergeCell ref="A55:B55"/>
    <mergeCell ref="A58:D58"/>
    <mergeCell ref="A60:D60"/>
    <mergeCell ref="A56:D56"/>
    <mergeCell ref="A57:D57"/>
    <mergeCell ref="B12:C12"/>
    <mergeCell ref="A7:B7"/>
    <mergeCell ref="C7:D7"/>
    <mergeCell ref="A8:B8"/>
    <mergeCell ref="C8:D8"/>
    <mergeCell ref="B11:C11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A42:D42"/>
    <mergeCell ref="B28:C28"/>
    <mergeCell ref="B29:C29"/>
    <mergeCell ref="A30:C30"/>
    <mergeCell ref="A31:D31"/>
    <mergeCell ref="A32:D32"/>
    <mergeCell ref="A33:D33"/>
    <mergeCell ref="A34:D34"/>
    <mergeCell ref="A41:D41"/>
    <mergeCell ref="A38:B38"/>
    <mergeCell ref="A40:B40"/>
    <mergeCell ref="C64:D64"/>
    <mergeCell ref="C65:D65"/>
    <mergeCell ref="C66:D66"/>
    <mergeCell ref="C67:D67"/>
    <mergeCell ref="C68:D68"/>
    <mergeCell ref="A69:D69"/>
    <mergeCell ref="A70:D70"/>
    <mergeCell ref="A71:D71"/>
    <mergeCell ref="A76:B76"/>
    <mergeCell ref="A79:D79"/>
    <mergeCell ref="A87:B87"/>
    <mergeCell ref="B131:C131"/>
    <mergeCell ref="B112:C112"/>
    <mergeCell ref="B113:C113"/>
    <mergeCell ref="B114:C114"/>
    <mergeCell ref="A116:D116"/>
    <mergeCell ref="A117:D117"/>
    <mergeCell ref="A118:D118"/>
    <mergeCell ref="A130:D130"/>
    <mergeCell ref="A88:D88"/>
    <mergeCell ref="A90:D90"/>
    <mergeCell ref="A92:D92"/>
    <mergeCell ref="A94:D94"/>
    <mergeCell ref="A102:B102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2" max="3" man="1"/>
    <brk id="88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7FAF4-5E27-493A-87A3-C0F1294D0C3D}">
  <dimension ref="A1:E145"/>
  <sheetViews>
    <sheetView showGridLines="0" view="pageBreakPreview" topLeftCell="A14" zoomScaleNormal="100" zoomScaleSheetLayoutView="100" workbookViewId="0">
      <selection activeCell="B37" sqref="B37"/>
    </sheetView>
  </sheetViews>
  <sheetFormatPr defaultColWidth="0" defaultRowHeight="0" customHeight="1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>
      <c r="A1" s="75" t="s">
        <v>0</v>
      </c>
      <c r="B1" s="57"/>
      <c r="C1" s="57"/>
      <c r="D1" s="58"/>
    </row>
    <row r="2" spans="1:4" ht="12.75">
      <c r="A2" s="76" t="s">
        <v>1</v>
      </c>
      <c r="B2" s="9"/>
      <c r="C2" s="9"/>
      <c r="D2" s="59"/>
    </row>
    <row r="3" spans="1:4" ht="12.75">
      <c r="A3" s="76" t="s">
        <v>2</v>
      </c>
      <c r="B3" s="9"/>
      <c r="C3" s="9"/>
      <c r="D3" s="59"/>
    </row>
    <row r="4" spans="1:4" ht="12.75">
      <c r="A4" s="76" t="s">
        <v>3</v>
      </c>
      <c r="B4" s="9"/>
      <c r="C4" s="9"/>
      <c r="D4" s="59"/>
    </row>
    <row r="5" spans="1:4" ht="12.75">
      <c r="A5" s="76" t="s">
        <v>4</v>
      </c>
      <c r="B5" s="9"/>
      <c r="C5" s="9"/>
      <c r="D5" s="59"/>
    </row>
    <row r="6" spans="1:4" ht="12">
      <c r="A6" s="9"/>
      <c r="B6" s="9"/>
      <c r="C6" s="9"/>
      <c r="D6" s="9"/>
    </row>
    <row r="7" spans="1:4" ht="12.75">
      <c r="A7" s="135" t="s">
        <v>5</v>
      </c>
      <c r="B7" s="135"/>
      <c r="C7" s="135" t="s">
        <v>6</v>
      </c>
      <c r="D7" s="135"/>
    </row>
    <row r="8" spans="1:4" ht="12.75">
      <c r="A8" s="135" t="s">
        <v>7</v>
      </c>
      <c r="B8" s="135"/>
      <c r="C8" s="151" t="s">
        <v>165</v>
      </c>
      <c r="D8" s="151"/>
    </row>
    <row r="9" spans="1:4" ht="12"/>
    <row r="10" spans="1:4" ht="12.75">
      <c r="A10" s="10"/>
      <c r="B10" s="10"/>
      <c r="C10" s="10"/>
      <c r="D10" s="10"/>
    </row>
    <row r="11" spans="1:4" ht="12.75">
      <c r="A11" s="6" t="s">
        <v>8</v>
      </c>
      <c r="B11" s="135" t="s">
        <v>9</v>
      </c>
      <c r="C11" s="135"/>
      <c r="D11" s="53"/>
    </row>
    <row r="12" spans="1:4" ht="12.75">
      <c r="A12" s="6" t="s">
        <v>10</v>
      </c>
      <c r="B12" s="135" t="s">
        <v>11</v>
      </c>
      <c r="C12" s="135"/>
      <c r="D12" s="56" t="s">
        <v>12</v>
      </c>
    </row>
    <row r="13" spans="1:4" ht="12.75">
      <c r="A13" s="6" t="s">
        <v>13</v>
      </c>
      <c r="B13" s="135" t="s">
        <v>14</v>
      </c>
      <c r="C13" s="135"/>
      <c r="D13" s="54"/>
    </row>
    <row r="14" spans="1:4" ht="12.75">
      <c r="A14" s="6" t="s">
        <v>15</v>
      </c>
      <c r="B14" s="148" t="s">
        <v>16</v>
      </c>
      <c r="C14" s="149"/>
      <c r="D14" s="54"/>
    </row>
    <row r="15" spans="1:4" ht="12.75">
      <c r="A15" s="6" t="s">
        <v>17</v>
      </c>
      <c r="B15" s="135" t="s">
        <v>18</v>
      </c>
      <c r="C15" s="135"/>
      <c r="D15" s="55">
        <v>12</v>
      </c>
    </row>
    <row r="16" spans="1:4" ht="12">
      <c r="A16" s="11"/>
      <c r="B16" s="11"/>
      <c r="C16" s="42"/>
      <c r="D16" s="11"/>
    </row>
    <row r="17" spans="1:4" ht="12.75">
      <c r="A17" s="150" t="s">
        <v>19</v>
      </c>
      <c r="B17" s="150"/>
      <c r="C17" s="150"/>
      <c r="D17" s="150"/>
    </row>
    <row r="18" spans="1:4" ht="30" customHeight="1">
      <c r="A18" s="147" t="s">
        <v>20</v>
      </c>
      <c r="B18" s="147"/>
      <c r="C18" s="147"/>
      <c r="D18" s="147"/>
    </row>
    <row r="19" spans="1:4" ht="38.25">
      <c r="A19" s="6">
        <v>1</v>
      </c>
      <c r="B19" s="135" t="s">
        <v>21</v>
      </c>
      <c r="C19" s="135"/>
      <c r="D19" s="55" t="s">
        <v>142</v>
      </c>
    </row>
    <row r="20" spans="1:4" ht="12.75">
      <c r="A20" s="6">
        <v>2</v>
      </c>
      <c r="B20" s="135" t="s">
        <v>23</v>
      </c>
      <c r="C20" s="135"/>
      <c r="D20" s="55"/>
    </row>
    <row r="21" spans="1:4" ht="12.75">
      <c r="A21" s="6">
        <v>3</v>
      </c>
      <c r="B21" s="135" t="s">
        <v>24</v>
      </c>
      <c r="C21" s="135"/>
      <c r="D21" s="71"/>
    </row>
    <row r="22" spans="1:4" ht="25.5">
      <c r="A22" s="6">
        <v>4</v>
      </c>
      <c r="B22" s="135" t="s">
        <v>25</v>
      </c>
      <c r="C22" s="135"/>
      <c r="D22" s="55" t="s">
        <v>143</v>
      </c>
    </row>
    <row r="23" spans="1:4" ht="12.75">
      <c r="A23" s="6">
        <v>5</v>
      </c>
      <c r="B23" s="135" t="s">
        <v>27</v>
      </c>
      <c r="C23" s="135"/>
      <c r="D23" s="53"/>
    </row>
    <row r="24" spans="1:4" ht="12.75">
      <c r="A24" s="10"/>
      <c r="B24" s="10"/>
      <c r="C24" s="10"/>
      <c r="D24" s="12"/>
    </row>
    <row r="25" spans="1:4" ht="12.75">
      <c r="A25" s="10"/>
      <c r="B25" s="10"/>
      <c r="C25" s="10"/>
      <c r="D25" s="12"/>
    </row>
    <row r="26" spans="1:4" ht="12.75">
      <c r="A26" s="150" t="s">
        <v>28</v>
      </c>
      <c r="B26" s="150"/>
      <c r="C26" s="150"/>
      <c r="D26" s="150"/>
    </row>
    <row r="27" spans="1:4" ht="12.75">
      <c r="A27" s="13">
        <v>1</v>
      </c>
      <c r="B27" s="147" t="s">
        <v>29</v>
      </c>
      <c r="C27" s="147"/>
      <c r="D27" s="13" t="s">
        <v>30</v>
      </c>
    </row>
    <row r="28" spans="1:4" ht="12.75">
      <c r="A28" s="14" t="s">
        <v>8</v>
      </c>
      <c r="B28" s="135" t="s">
        <v>31</v>
      </c>
      <c r="C28" s="135"/>
      <c r="D28" s="51">
        <v>6536</v>
      </c>
    </row>
    <row r="29" spans="1:4" ht="12.75">
      <c r="A29" s="14" t="s">
        <v>10</v>
      </c>
      <c r="B29" s="135" t="s">
        <v>32</v>
      </c>
      <c r="C29" s="135"/>
      <c r="D29" s="51"/>
    </row>
    <row r="30" spans="1:4" ht="15" customHeight="1">
      <c r="A30" s="136" t="s">
        <v>33</v>
      </c>
      <c r="B30" s="137"/>
      <c r="C30" s="138"/>
      <c r="D30" s="15">
        <f>SUM(D28:D29)</f>
        <v>6536</v>
      </c>
    </row>
    <row r="31" spans="1:4" ht="24" customHeight="1">
      <c r="A31" s="139" t="s">
        <v>34</v>
      </c>
      <c r="B31" s="140"/>
      <c r="C31" s="140"/>
      <c r="D31" s="140"/>
    </row>
    <row r="32" spans="1:4" ht="12.75">
      <c r="A32" s="141"/>
      <c r="B32" s="142"/>
      <c r="C32" s="142"/>
      <c r="D32" s="142"/>
    </row>
    <row r="33" spans="1:4" ht="15" customHeight="1">
      <c r="A33" s="141" t="s">
        <v>35</v>
      </c>
      <c r="B33" s="142"/>
      <c r="C33" s="142"/>
      <c r="D33" s="142"/>
    </row>
    <row r="34" spans="1:4" ht="15" customHeight="1">
      <c r="A34" s="141" t="s">
        <v>36</v>
      </c>
      <c r="B34" s="142"/>
      <c r="C34" s="142"/>
      <c r="D34" s="142"/>
    </row>
    <row r="35" spans="1:4" ht="25.5" customHeight="1">
      <c r="A35" s="24" t="s">
        <v>37</v>
      </c>
      <c r="B35" s="24" t="s">
        <v>38</v>
      </c>
      <c r="C35" s="83" t="s">
        <v>39</v>
      </c>
      <c r="D35" s="83" t="s">
        <v>30</v>
      </c>
    </row>
    <row r="36" spans="1:4" ht="12.75">
      <c r="A36" s="88" t="s">
        <v>8</v>
      </c>
      <c r="B36" s="26" t="s">
        <v>40</v>
      </c>
      <c r="C36" s="84"/>
      <c r="D36" s="85"/>
    </row>
    <row r="37" spans="1:4" ht="12.75">
      <c r="A37" s="88" t="s">
        <v>10</v>
      </c>
      <c r="B37" s="26" t="s">
        <v>41</v>
      </c>
      <c r="C37" s="84"/>
      <c r="D37" s="85"/>
    </row>
    <row r="38" spans="1:4" ht="12.75">
      <c r="A38" s="146" t="s">
        <v>42</v>
      </c>
      <c r="B38" s="146"/>
      <c r="C38" s="86"/>
      <c r="D38" s="87"/>
    </row>
    <row r="39" spans="1:4" ht="25.5">
      <c r="A39" s="88" t="s">
        <v>13</v>
      </c>
      <c r="B39" s="26" t="s">
        <v>43</v>
      </c>
      <c r="C39" s="84"/>
      <c r="D39" s="85"/>
    </row>
    <row r="40" spans="1:4" ht="12.75">
      <c r="A40" s="105" t="s">
        <v>44</v>
      </c>
      <c r="B40" s="105"/>
      <c r="C40" s="86"/>
      <c r="D40" s="87"/>
    </row>
    <row r="41" spans="1:4" ht="40.5" customHeight="1">
      <c r="A41" s="143" t="s">
        <v>45</v>
      </c>
      <c r="B41" s="144"/>
      <c r="C41" s="144"/>
      <c r="D41" s="145"/>
    </row>
    <row r="42" spans="1:4" ht="38.450000000000003" customHeight="1">
      <c r="A42" s="132" t="s">
        <v>46</v>
      </c>
      <c r="B42" s="133"/>
      <c r="C42" s="133"/>
      <c r="D42" s="134"/>
    </row>
    <row r="43" spans="1:4" ht="63" customHeight="1">
      <c r="A43" s="152" t="s">
        <v>47</v>
      </c>
      <c r="B43" s="153"/>
      <c r="C43" s="153"/>
      <c r="D43" s="154"/>
    </row>
    <row r="44" spans="1:4" ht="16.149999999999999" customHeight="1">
      <c r="A44" s="44"/>
      <c r="B44" s="45"/>
      <c r="C44" s="45"/>
      <c r="D44" s="45"/>
    </row>
    <row r="45" spans="1:4" ht="31.15" customHeight="1">
      <c r="A45" s="115" t="s">
        <v>48</v>
      </c>
      <c r="B45" s="116"/>
      <c r="C45" s="116"/>
      <c r="D45" s="116"/>
    </row>
    <row r="46" spans="1:4" ht="12.75">
      <c r="A46" s="17" t="s">
        <v>49</v>
      </c>
      <c r="B46" s="17" t="s">
        <v>50</v>
      </c>
      <c r="C46" s="17" t="s">
        <v>39</v>
      </c>
      <c r="D46" s="17" t="s">
        <v>30</v>
      </c>
    </row>
    <row r="47" spans="1:4" ht="12.75">
      <c r="A47" s="18" t="s">
        <v>8</v>
      </c>
      <c r="B47" s="19" t="s">
        <v>51</v>
      </c>
      <c r="C47" s="20">
        <v>0.2</v>
      </c>
      <c r="D47" s="21">
        <f>D30*C47</f>
        <v>1307.2</v>
      </c>
    </row>
    <row r="48" spans="1:4" ht="12.75">
      <c r="A48" s="18" t="s">
        <v>10</v>
      </c>
      <c r="B48" s="19" t="s">
        <v>52</v>
      </c>
      <c r="C48" s="43">
        <v>2.5000000000000001E-2</v>
      </c>
      <c r="D48" s="21">
        <f>D30*C48</f>
        <v>163.4</v>
      </c>
    </row>
    <row r="49" spans="1:4" ht="12.75">
      <c r="A49" s="18" t="s">
        <v>13</v>
      </c>
      <c r="B49" s="19" t="s">
        <v>53</v>
      </c>
      <c r="C49" s="78"/>
      <c r="D49" s="21">
        <f>D30*C49</f>
        <v>0</v>
      </c>
    </row>
    <row r="50" spans="1:4" ht="12.75">
      <c r="A50" s="18" t="s">
        <v>15</v>
      </c>
      <c r="B50" s="19" t="s">
        <v>54</v>
      </c>
      <c r="C50" s="43">
        <v>1.4999999999999999E-2</v>
      </c>
      <c r="D50" s="21">
        <f>D30*C50</f>
        <v>98.039999999999992</v>
      </c>
    </row>
    <row r="51" spans="1:4" ht="12.75">
      <c r="A51" s="18" t="s">
        <v>17</v>
      </c>
      <c r="B51" s="19" t="s">
        <v>55</v>
      </c>
      <c r="C51" s="43">
        <v>0.01</v>
      </c>
      <c r="D51" s="21">
        <f>D30*C51</f>
        <v>65.36</v>
      </c>
    </row>
    <row r="52" spans="1:4" ht="12.75">
      <c r="A52" s="18" t="s">
        <v>56</v>
      </c>
      <c r="B52" s="19" t="s">
        <v>57</v>
      </c>
      <c r="C52" s="20">
        <v>6.0000000000000001E-3</v>
      </c>
      <c r="D52" s="21">
        <f>D30*C52</f>
        <v>39.216000000000001</v>
      </c>
    </row>
    <row r="53" spans="1:4" ht="12.75">
      <c r="A53" s="18" t="s">
        <v>58</v>
      </c>
      <c r="B53" s="19" t="s">
        <v>59</v>
      </c>
      <c r="C53" s="20">
        <v>2E-3</v>
      </c>
      <c r="D53" s="21">
        <f>D30*C53</f>
        <v>13.072000000000001</v>
      </c>
    </row>
    <row r="54" spans="1:4" ht="12.75">
      <c r="A54" s="18" t="s">
        <v>60</v>
      </c>
      <c r="B54" s="19" t="s">
        <v>61</v>
      </c>
      <c r="C54" s="43">
        <v>0.08</v>
      </c>
      <c r="D54" s="21">
        <f>D30*C54</f>
        <v>522.88</v>
      </c>
    </row>
    <row r="55" spans="1:4" ht="27" customHeight="1">
      <c r="A55" s="155" t="s">
        <v>62</v>
      </c>
      <c r="B55" s="155"/>
      <c r="C55" s="89">
        <f>SUM(C47:C54)</f>
        <v>0.33800000000000002</v>
      </c>
      <c r="D55" s="90">
        <f>SUM(D47:D54)</f>
        <v>2209.1679999999997</v>
      </c>
    </row>
    <row r="56" spans="1:4" ht="27" customHeight="1">
      <c r="A56" s="143" t="s">
        <v>63</v>
      </c>
      <c r="B56" s="144"/>
      <c r="C56" s="144"/>
      <c r="D56" s="145"/>
    </row>
    <row r="57" spans="1:4" ht="35.450000000000003" customHeight="1">
      <c r="A57" s="132" t="s">
        <v>64</v>
      </c>
      <c r="B57" s="133"/>
      <c r="C57" s="133"/>
      <c r="D57" s="134"/>
    </row>
    <row r="58" spans="1:4" ht="28.15" customHeight="1">
      <c r="A58" s="152" t="s">
        <v>65</v>
      </c>
      <c r="B58" s="153"/>
      <c r="C58" s="153"/>
      <c r="D58" s="154"/>
    </row>
    <row r="59" spans="1:4" ht="15" customHeight="1">
      <c r="A59" s="45"/>
      <c r="B59" s="45"/>
      <c r="C59" s="45"/>
      <c r="D59" s="45"/>
    </row>
    <row r="60" spans="1:4" ht="12.75">
      <c r="A60" s="115" t="s">
        <v>66</v>
      </c>
      <c r="B60" s="116"/>
      <c r="C60" s="116"/>
      <c r="D60" s="116"/>
    </row>
    <row r="61" spans="1:4" ht="25.5">
      <c r="A61" s="13" t="s">
        <v>67</v>
      </c>
      <c r="B61" s="13" t="s">
        <v>68</v>
      </c>
      <c r="C61" s="13" t="s">
        <v>69</v>
      </c>
      <c r="D61" s="13" t="s">
        <v>70</v>
      </c>
    </row>
    <row r="62" spans="1:4" ht="12.75">
      <c r="A62" s="14" t="s">
        <v>8</v>
      </c>
      <c r="B62" s="16" t="s">
        <v>71</v>
      </c>
      <c r="C62" s="51"/>
      <c r="D62" s="51"/>
    </row>
    <row r="63" spans="1:4" ht="12.75">
      <c r="A63" s="14" t="s">
        <v>10</v>
      </c>
      <c r="B63" s="60" t="s">
        <v>72</v>
      </c>
      <c r="C63" s="51"/>
      <c r="D63" s="51"/>
    </row>
    <row r="64" spans="1:4" ht="12.75">
      <c r="A64" s="14" t="s">
        <v>13</v>
      </c>
      <c r="B64" s="61" t="s">
        <v>73</v>
      </c>
      <c r="C64" s="124"/>
      <c r="D64" s="125"/>
    </row>
    <row r="65" spans="1:4" ht="12.75">
      <c r="A65" s="14" t="s">
        <v>15</v>
      </c>
      <c r="B65" s="62" t="s">
        <v>74</v>
      </c>
      <c r="C65" s="126"/>
      <c r="D65" s="127"/>
    </row>
    <row r="66" spans="1:4" ht="12.75">
      <c r="A66" s="14" t="s">
        <v>17</v>
      </c>
      <c r="B66" s="62" t="s">
        <v>75</v>
      </c>
      <c r="C66" s="126"/>
      <c r="D66" s="127"/>
    </row>
    <row r="67" spans="1:4" ht="12.75">
      <c r="A67" s="14" t="s">
        <v>56</v>
      </c>
      <c r="B67" s="62" t="s">
        <v>76</v>
      </c>
      <c r="C67" s="128"/>
      <c r="D67" s="129"/>
    </row>
    <row r="68" spans="1:4" ht="12.75">
      <c r="A68" s="3"/>
      <c r="B68" s="83" t="s">
        <v>77</v>
      </c>
      <c r="C68" s="158"/>
      <c r="D68" s="159"/>
    </row>
    <row r="69" spans="1:4" ht="29.45" customHeight="1">
      <c r="A69" s="120" t="s">
        <v>78</v>
      </c>
      <c r="B69" s="121"/>
      <c r="C69" s="121"/>
      <c r="D69" s="121"/>
    </row>
    <row r="70" spans="1:4" ht="29.25" customHeight="1">
      <c r="A70" s="122"/>
      <c r="B70" s="123"/>
      <c r="C70" s="123"/>
      <c r="D70" s="123"/>
    </row>
    <row r="71" spans="1:4" ht="24.6" customHeight="1">
      <c r="A71" s="115" t="s">
        <v>79</v>
      </c>
      <c r="B71" s="116"/>
      <c r="C71" s="116"/>
      <c r="D71" s="116"/>
    </row>
    <row r="72" spans="1:4" ht="25.5">
      <c r="A72" s="24">
        <v>2</v>
      </c>
      <c r="B72" s="24" t="s">
        <v>80</v>
      </c>
      <c r="C72" s="83" t="s">
        <v>39</v>
      </c>
      <c r="D72" s="83" t="s">
        <v>30</v>
      </c>
    </row>
    <row r="73" spans="1:4" ht="25.5">
      <c r="A73" s="66" t="s">
        <v>37</v>
      </c>
      <c r="B73" s="68" t="s">
        <v>38</v>
      </c>
      <c r="C73" s="102"/>
      <c r="D73" s="98"/>
    </row>
    <row r="74" spans="1:4" ht="12.75">
      <c r="A74" s="66" t="s">
        <v>49</v>
      </c>
      <c r="B74" s="68" t="s">
        <v>50</v>
      </c>
      <c r="C74" s="102"/>
      <c r="D74" s="98"/>
    </row>
    <row r="75" spans="1:4" ht="12.75">
      <c r="A75" s="66" t="s">
        <v>67</v>
      </c>
      <c r="B75" s="68" t="s">
        <v>68</v>
      </c>
      <c r="C75" s="102"/>
      <c r="D75" s="98"/>
    </row>
    <row r="76" spans="1:4" ht="12.75">
      <c r="A76" s="105" t="s">
        <v>82</v>
      </c>
      <c r="B76" s="105"/>
      <c r="C76" s="103"/>
      <c r="D76" s="100"/>
    </row>
    <row r="77" spans="1:4" ht="12">
      <c r="A77" s="46"/>
      <c r="B77" s="47"/>
      <c r="C77" s="47"/>
      <c r="D77" s="47"/>
    </row>
    <row r="78" spans="1:4" ht="13.9" customHeight="1">
      <c r="A78" s="46"/>
      <c r="B78" s="47"/>
      <c r="C78" s="47"/>
      <c r="D78" s="47"/>
    </row>
    <row r="79" spans="1:4" ht="28.9" customHeight="1">
      <c r="A79" s="115" t="s">
        <v>83</v>
      </c>
      <c r="B79" s="116"/>
      <c r="C79" s="116"/>
      <c r="D79" s="116"/>
    </row>
    <row r="80" spans="1:4" ht="12.75">
      <c r="A80" s="83">
        <v>3</v>
      </c>
      <c r="B80" s="83" t="s">
        <v>84</v>
      </c>
      <c r="C80" s="83" t="s">
        <v>39</v>
      </c>
      <c r="D80" s="83" t="s">
        <v>30</v>
      </c>
    </row>
    <row r="81" spans="1:4" ht="12.75">
      <c r="A81" s="66" t="s">
        <v>8</v>
      </c>
      <c r="B81" s="68" t="s">
        <v>85</v>
      </c>
      <c r="C81" s="69">
        <v>4.1999999999999997E-3</v>
      </c>
      <c r="D81" s="7">
        <f t="shared" ref="D81:D86" si="0">D$30*C81</f>
        <v>27.4512</v>
      </c>
    </row>
    <row r="82" spans="1:4" ht="62.25">
      <c r="A82" s="66" t="s">
        <v>10</v>
      </c>
      <c r="B82" s="68" t="s">
        <v>86</v>
      </c>
      <c r="C82" s="69">
        <f>C81*C54</f>
        <v>3.3599999999999998E-4</v>
      </c>
      <c r="D82" s="7">
        <f t="shared" si="0"/>
        <v>2.1960959999999998</v>
      </c>
    </row>
    <row r="83" spans="1:4" ht="62.25">
      <c r="A83" s="66" t="s">
        <v>13</v>
      </c>
      <c r="B83" s="68" t="s">
        <v>87</v>
      </c>
      <c r="C83" s="69">
        <f>40%*C55*C81</f>
        <v>5.6784000000000001E-4</v>
      </c>
      <c r="D83" s="7">
        <f t="shared" si="0"/>
        <v>3.71140224</v>
      </c>
    </row>
    <row r="84" spans="1:4" ht="12.75">
      <c r="A84" s="66" t="s">
        <v>15</v>
      </c>
      <c r="B84" s="68" t="s">
        <v>88</v>
      </c>
      <c r="C84" s="69">
        <v>1.9400000000000001E-2</v>
      </c>
      <c r="D84" s="7">
        <f t="shared" si="0"/>
        <v>126.7984</v>
      </c>
    </row>
    <row r="85" spans="1:4" ht="62.25">
      <c r="A85" s="66" t="s">
        <v>17</v>
      </c>
      <c r="B85" s="68" t="s">
        <v>89</v>
      </c>
      <c r="C85" s="69">
        <f>C55*C84</f>
        <v>6.5572000000000009E-3</v>
      </c>
      <c r="D85" s="7">
        <f t="shared" si="0"/>
        <v>42.857859200000007</v>
      </c>
    </row>
    <row r="86" spans="1:4" ht="62.25">
      <c r="A86" s="66" t="s">
        <v>56</v>
      </c>
      <c r="B86" s="68" t="s">
        <v>90</v>
      </c>
      <c r="C86" s="69">
        <f>40%*C55*C84</f>
        <v>2.6228800000000002E-3</v>
      </c>
      <c r="D86" s="7">
        <f t="shared" si="0"/>
        <v>17.143143680000001</v>
      </c>
    </row>
    <row r="87" spans="1:4" ht="12.75">
      <c r="A87" s="105" t="s">
        <v>91</v>
      </c>
      <c r="B87" s="105"/>
      <c r="C87" s="92">
        <f>SUM(C81:C86)</f>
        <v>3.3683919999999999E-2</v>
      </c>
      <c r="D87" s="87">
        <f>SUM(D81:D86)</f>
        <v>220.15810112000003</v>
      </c>
    </row>
    <row r="88" spans="1:4" ht="12">
      <c r="A88" s="113" t="s">
        <v>92</v>
      </c>
      <c r="B88" s="114"/>
      <c r="C88" s="114"/>
      <c r="D88" s="114"/>
    </row>
    <row r="89" spans="1:4" ht="12.75">
      <c r="A89" s="44"/>
      <c r="B89" s="45"/>
      <c r="C89" s="45"/>
      <c r="D89" s="45"/>
    </row>
    <row r="90" spans="1:4" ht="12.75">
      <c r="A90" s="115" t="s">
        <v>93</v>
      </c>
      <c r="B90" s="116"/>
      <c r="C90" s="116"/>
      <c r="D90" s="116"/>
    </row>
    <row r="91" spans="1:4" ht="20.45" customHeight="1"/>
    <row r="92" spans="1:4" ht="61.15" customHeight="1">
      <c r="A92" s="117" t="s">
        <v>94</v>
      </c>
      <c r="B92" s="118"/>
      <c r="C92" s="118"/>
      <c r="D92" s="119"/>
    </row>
    <row r="93" spans="1:4" ht="12" customHeight="1">
      <c r="A93" s="49"/>
      <c r="B93" s="50"/>
      <c r="C93" s="50"/>
      <c r="D93" s="50"/>
    </row>
    <row r="94" spans="1:4" ht="29.45" customHeight="1">
      <c r="A94" s="115" t="s">
        <v>95</v>
      </c>
      <c r="B94" s="116"/>
      <c r="C94" s="116"/>
      <c r="D94" s="116"/>
    </row>
    <row r="95" spans="1:4" ht="12.75">
      <c r="A95" s="24" t="s">
        <v>96</v>
      </c>
      <c r="B95" s="24" t="s">
        <v>97</v>
      </c>
      <c r="C95" s="24" t="s">
        <v>39</v>
      </c>
      <c r="D95" s="24" t="s">
        <v>30</v>
      </c>
    </row>
    <row r="96" spans="1:4" ht="38.25">
      <c r="A96" s="66" t="s">
        <v>8</v>
      </c>
      <c r="B96" s="68" t="s">
        <v>98</v>
      </c>
      <c r="C96" s="70">
        <v>9.9400000000000002E-2</v>
      </c>
      <c r="D96" s="7">
        <f t="shared" ref="D96" si="1">D$30*C96</f>
        <v>649.67840000000001</v>
      </c>
    </row>
    <row r="97" spans="1:4" ht="12.75">
      <c r="A97" s="66" t="s">
        <v>10</v>
      </c>
      <c r="B97" s="68" t="s">
        <v>99</v>
      </c>
      <c r="C97" s="80"/>
      <c r="D97" s="98"/>
    </row>
    <row r="98" spans="1:4" ht="25.5">
      <c r="A98" s="66" t="s">
        <v>13</v>
      </c>
      <c r="B98" s="68" t="s">
        <v>100</v>
      </c>
      <c r="C98" s="80"/>
      <c r="D98" s="98"/>
    </row>
    <row r="99" spans="1:4" ht="25.5">
      <c r="A99" s="66" t="s">
        <v>15</v>
      </c>
      <c r="B99" s="68" t="s">
        <v>101</v>
      </c>
      <c r="C99" s="80"/>
      <c r="D99" s="98"/>
    </row>
    <row r="100" spans="1:4" ht="25.5">
      <c r="A100" s="66" t="s">
        <v>17</v>
      </c>
      <c r="B100" s="68" t="s">
        <v>102</v>
      </c>
      <c r="C100" s="80"/>
      <c r="D100" s="98"/>
    </row>
    <row r="101" spans="1:4" ht="12.75">
      <c r="A101" s="66" t="s">
        <v>56</v>
      </c>
      <c r="B101" s="68" t="s">
        <v>103</v>
      </c>
      <c r="C101" s="80"/>
      <c r="D101" s="98"/>
    </row>
    <row r="102" spans="1:4" ht="12.75">
      <c r="A102" s="105" t="s">
        <v>104</v>
      </c>
      <c r="B102" s="105"/>
      <c r="C102" s="99"/>
      <c r="D102" s="100"/>
    </row>
    <row r="103" spans="1:4" ht="25.5">
      <c r="A103" s="66" t="s">
        <v>58</v>
      </c>
      <c r="B103" s="94" t="s">
        <v>105</v>
      </c>
      <c r="C103" s="101"/>
      <c r="D103" s="98"/>
    </row>
    <row r="104" spans="1:4" ht="12.75">
      <c r="A104" s="105" t="s">
        <v>106</v>
      </c>
      <c r="B104" s="105"/>
      <c r="C104" s="99"/>
      <c r="D104" s="100"/>
    </row>
    <row r="105" spans="1:4" ht="14.45" customHeight="1">
      <c r="A105" s="44"/>
      <c r="B105" s="45"/>
      <c r="C105" s="45"/>
      <c r="D105" s="45"/>
    </row>
    <row r="106" spans="1:4" ht="31.15" customHeight="1">
      <c r="A106" s="115" t="s">
        <v>107</v>
      </c>
      <c r="B106" s="116"/>
      <c r="C106" s="116"/>
      <c r="D106" s="116"/>
    </row>
    <row r="107" spans="1:4" ht="22.15" customHeight="1">
      <c r="A107" s="83">
        <v>4</v>
      </c>
      <c r="B107" s="83" t="s">
        <v>108</v>
      </c>
      <c r="C107" s="83" t="s">
        <v>39</v>
      </c>
      <c r="D107" s="83" t="s">
        <v>30</v>
      </c>
    </row>
    <row r="108" spans="1:4" ht="12.75">
      <c r="A108" s="66" t="s">
        <v>96</v>
      </c>
      <c r="B108" s="68" t="s">
        <v>109</v>
      </c>
      <c r="C108" s="91">
        <f>C104</f>
        <v>0</v>
      </c>
      <c r="D108" s="7">
        <f>D104</f>
        <v>0</v>
      </c>
    </row>
    <row r="109" spans="1:4" ht="12.75">
      <c r="A109" s="105" t="s">
        <v>110</v>
      </c>
      <c r="B109" s="105"/>
      <c r="C109" s="86" t="s">
        <v>81</v>
      </c>
      <c r="D109" s="87">
        <f>SUM(D108:D108)</f>
        <v>0</v>
      </c>
    </row>
    <row r="110" spans="1:4" ht="12.75">
      <c r="A110" s="44"/>
      <c r="B110" s="45"/>
      <c r="C110" s="45"/>
      <c r="D110" s="45"/>
    </row>
    <row r="111" spans="1:4" ht="12.75">
      <c r="A111" s="115" t="s">
        <v>111</v>
      </c>
      <c r="B111" s="116"/>
      <c r="C111" s="116"/>
      <c r="D111" s="116"/>
    </row>
    <row r="112" spans="1:4" ht="12.75">
      <c r="A112" s="13">
        <v>5</v>
      </c>
      <c r="B112" s="106" t="s">
        <v>112</v>
      </c>
      <c r="C112" s="106"/>
      <c r="D112" s="13" t="s">
        <v>30</v>
      </c>
    </row>
    <row r="113" spans="1:4" ht="12.75">
      <c r="A113" s="31" t="s">
        <v>8</v>
      </c>
      <c r="B113" s="107" t="s">
        <v>113</v>
      </c>
      <c r="C113" s="107"/>
      <c r="D113" s="82"/>
    </row>
    <row r="114" spans="1:4" ht="12.75">
      <c r="A114" s="31" t="s">
        <v>10</v>
      </c>
      <c r="B114" s="107" t="s">
        <v>114</v>
      </c>
      <c r="C114" s="107"/>
      <c r="D114" s="79"/>
    </row>
    <row r="115" spans="1:4" ht="12.75">
      <c r="A115" s="3"/>
      <c r="B115" s="146" t="s">
        <v>115</v>
      </c>
      <c r="C115" s="146"/>
      <c r="D115" s="15">
        <f>SUM(D113:D113)</f>
        <v>0</v>
      </c>
    </row>
    <row r="116" spans="1:4" ht="12">
      <c r="A116" s="108" t="s">
        <v>116</v>
      </c>
      <c r="B116" s="109"/>
      <c r="C116" s="109"/>
      <c r="D116" s="109"/>
    </row>
    <row r="117" spans="1:4" ht="12.75">
      <c r="A117" s="110"/>
      <c r="B117" s="111"/>
      <c r="C117" s="111"/>
      <c r="D117" s="111"/>
    </row>
    <row r="118" spans="1:4" ht="12.75">
      <c r="A118" s="112" t="s">
        <v>117</v>
      </c>
      <c r="B118" s="112"/>
      <c r="C118" s="112"/>
      <c r="D118" s="112"/>
    </row>
    <row r="119" spans="1:4" ht="12.75">
      <c r="A119" s="24">
        <v>6</v>
      </c>
      <c r="B119" s="24" t="s">
        <v>118</v>
      </c>
      <c r="C119" s="24" t="s">
        <v>39</v>
      </c>
      <c r="D119" s="24" t="s">
        <v>30</v>
      </c>
    </row>
    <row r="120" spans="1:4" ht="12.75">
      <c r="A120" s="14" t="s">
        <v>8</v>
      </c>
      <c r="B120" s="39" t="s">
        <v>119</v>
      </c>
      <c r="C120" s="78"/>
      <c r="D120" s="98"/>
    </row>
    <row r="121" spans="1:4" ht="12.75">
      <c r="A121" s="14" t="s">
        <v>10</v>
      </c>
      <c r="B121" s="39" t="s">
        <v>120</v>
      </c>
      <c r="C121" s="78"/>
      <c r="D121" s="98"/>
    </row>
    <row r="122" spans="1:4" ht="12.75">
      <c r="A122" s="14" t="s">
        <v>13</v>
      </c>
      <c r="B122" s="39" t="s">
        <v>121</v>
      </c>
      <c r="C122" s="97"/>
      <c r="D122" s="100"/>
    </row>
    <row r="123" spans="1:4" ht="12.75">
      <c r="A123" s="16"/>
      <c r="B123" s="39" t="s">
        <v>122</v>
      </c>
      <c r="C123" s="78"/>
      <c r="D123" s="98"/>
    </row>
    <row r="124" spans="1:4" ht="12.75">
      <c r="A124" s="16"/>
      <c r="B124" s="39" t="s">
        <v>123</v>
      </c>
      <c r="C124" s="80"/>
      <c r="D124" s="98"/>
    </row>
    <row r="125" spans="1:4" ht="12.75">
      <c r="A125" s="16"/>
      <c r="B125" s="39" t="s">
        <v>124</v>
      </c>
      <c r="C125" s="78"/>
      <c r="D125" s="98"/>
    </row>
    <row r="126" spans="1:4" ht="12.75">
      <c r="A126" s="3"/>
      <c r="B126" s="4" t="s">
        <v>125</v>
      </c>
      <c r="C126" s="97"/>
      <c r="D126" s="104"/>
    </row>
    <row r="127" spans="1:4" ht="12.75">
      <c r="A127" s="96" t="s">
        <v>126</v>
      </c>
      <c r="B127" s="48"/>
      <c r="C127" s="48"/>
    </row>
    <row r="128" spans="1:4" ht="12.75">
      <c r="A128" s="96" t="s">
        <v>127</v>
      </c>
    </row>
    <row r="129" spans="1:4" ht="12"/>
    <row r="130" spans="1:4" ht="24" customHeight="1">
      <c r="A130" s="112" t="s">
        <v>128</v>
      </c>
      <c r="B130" s="112"/>
      <c r="C130" s="112"/>
      <c r="D130" s="112"/>
    </row>
    <row r="131" spans="1:4" ht="12.75">
      <c r="A131" s="95"/>
      <c r="B131" s="105" t="s">
        <v>129</v>
      </c>
      <c r="C131" s="105"/>
      <c r="D131" s="83" t="s">
        <v>130</v>
      </c>
    </row>
    <row r="132" spans="1:4" ht="12.75">
      <c r="A132" s="66" t="s">
        <v>8</v>
      </c>
      <c r="B132" s="157" t="s">
        <v>131</v>
      </c>
      <c r="C132" s="157"/>
      <c r="D132" s="7"/>
    </row>
    <row r="133" spans="1:4" ht="12.75">
      <c r="A133" s="66" t="s">
        <v>10</v>
      </c>
      <c r="B133" s="157" t="s">
        <v>132</v>
      </c>
      <c r="C133" s="157"/>
      <c r="D133" s="7"/>
    </row>
    <row r="134" spans="1:4" ht="12.75">
      <c r="A134" s="66" t="s">
        <v>13</v>
      </c>
      <c r="B134" s="157" t="s">
        <v>133</v>
      </c>
      <c r="C134" s="157"/>
      <c r="D134" s="7"/>
    </row>
    <row r="135" spans="1:4" ht="12.75">
      <c r="A135" s="66" t="s">
        <v>15</v>
      </c>
      <c r="B135" s="157" t="s">
        <v>134</v>
      </c>
      <c r="C135" s="157"/>
      <c r="D135" s="7"/>
    </row>
    <row r="136" spans="1:4" ht="16.5" customHeight="1">
      <c r="A136" s="66" t="s">
        <v>17</v>
      </c>
      <c r="B136" s="157" t="s">
        <v>135</v>
      </c>
      <c r="C136" s="157"/>
      <c r="D136" s="7"/>
    </row>
    <row r="137" spans="1:4" ht="12.75">
      <c r="A137" s="105" t="s">
        <v>136</v>
      </c>
      <c r="B137" s="105"/>
      <c r="C137" s="105"/>
      <c r="D137" s="87"/>
    </row>
    <row r="138" spans="1:4" ht="16.5" customHeight="1">
      <c r="A138" s="66" t="s">
        <v>56</v>
      </c>
      <c r="B138" s="157" t="s">
        <v>137</v>
      </c>
      <c r="C138" s="157"/>
      <c r="D138" s="7"/>
    </row>
    <row r="139" spans="1:4" ht="12.75" customHeight="1">
      <c r="A139" s="105" t="s">
        <v>138</v>
      </c>
      <c r="B139" s="105"/>
      <c r="C139" s="105"/>
      <c r="D139" s="87"/>
    </row>
    <row r="140" spans="1:4" ht="12" hidden="1" customHeight="1">
      <c r="A140" s="156" t="s">
        <v>139</v>
      </c>
      <c r="B140" s="156"/>
      <c r="C140" s="156"/>
      <c r="D140" s="156"/>
    </row>
    <row r="143" spans="1:4" ht="12" hidden="1"/>
    <row r="144" spans="1:4" ht="12" hidden="1" customHeight="1">
      <c r="C144" s="41"/>
    </row>
    <row r="145" ht="0" hidden="1" customHeight="1"/>
  </sheetData>
  <sheetProtection formatCells="0" formatColumns="0" formatRows="0" insertColumns="0" insertRows="0"/>
  <mergeCells count="74">
    <mergeCell ref="A140:D140"/>
    <mergeCell ref="A104:B104"/>
    <mergeCell ref="A106:D106"/>
    <mergeCell ref="A109:B109"/>
    <mergeCell ref="A111:D111"/>
    <mergeCell ref="B115:C115"/>
    <mergeCell ref="B132:C132"/>
    <mergeCell ref="B133:C133"/>
    <mergeCell ref="B134:C134"/>
    <mergeCell ref="B135:C135"/>
    <mergeCell ref="B136:C136"/>
    <mergeCell ref="A137:C137"/>
    <mergeCell ref="B138:C138"/>
    <mergeCell ref="A139:C139"/>
    <mergeCell ref="B12:C12"/>
    <mergeCell ref="A38:B38"/>
    <mergeCell ref="A40:B40"/>
    <mergeCell ref="A43:D43"/>
    <mergeCell ref="A45:D45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7:B7"/>
    <mergeCell ref="C7:D7"/>
    <mergeCell ref="A8:B8"/>
    <mergeCell ref="C8:D8"/>
    <mergeCell ref="B11:C11"/>
    <mergeCell ref="A26:D26"/>
    <mergeCell ref="A42:D42"/>
    <mergeCell ref="B28:C28"/>
    <mergeCell ref="B29:C29"/>
    <mergeCell ref="A30:C30"/>
    <mergeCell ref="A31:D31"/>
    <mergeCell ref="A32:D32"/>
    <mergeCell ref="A33:D33"/>
    <mergeCell ref="A34:D34"/>
    <mergeCell ref="A41:D41"/>
    <mergeCell ref="A56:D56"/>
    <mergeCell ref="A57:D57"/>
    <mergeCell ref="A55:B55"/>
    <mergeCell ref="A58:D58"/>
    <mergeCell ref="A60:D60"/>
    <mergeCell ref="C68:D68"/>
    <mergeCell ref="C64:D64"/>
    <mergeCell ref="C65:D65"/>
    <mergeCell ref="C66:D66"/>
    <mergeCell ref="C67:D67"/>
    <mergeCell ref="A69:D69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B131:C131"/>
    <mergeCell ref="B112:C112"/>
    <mergeCell ref="B113:C113"/>
    <mergeCell ref="B114:C114"/>
    <mergeCell ref="A118:D118"/>
    <mergeCell ref="A130:D130"/>
    <mergeCell ref="A116:D116"/>
    <mergeCell ref="A117:D117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2" max="3" man="1"/>
    <brk id="88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0E9CD-85E1-45C2-A6ED-51B9838F06C7}">
  <dimension ref="A1:E145"/>
  <sheetViews>
    <sheetView showGridLines="0" tabSelected="1" view="pageBreakPreview" topLeftCell="A19" zoomScaleNormal="100" zoomScaleSheetLayoutView="100" workbookViewId="0">
      <selection activeCell="B37" sqref="B37"/>
    </sheetView>
  </sheetViews>
  <sheetFormatPr defaultColWidth="0" defaultRowHeight="0" customHeight="1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>
      <c r="A1" s="75" t="s">
        <v>0</v>
      </c>
      <c r="B1" s="57"/>
      <c r="C1" s="57"/>
      <c r="D1" s="58"/>
    </row>
    <row r="2" spans="1:4" ht="12.75">
      <c r="A2" s="76" t="s">
        <v>1</v>
      </c>
      <c r="B2" s="9"/>
      <c r="C2" s="9"/>
      <c r="D2" s="59"/>
    </row>
    <row r="3" spans="1:4" ht="12.75">
      <c r="A3" s="76" t="s">
        <v>2</v>
      </c>
      <c r="B3" s="9"/>
      <c r="C3" s="9"/>
      <c r="D3" s="59"/>
    </row>
    <row r="4" spans="1:4" ht="12.75">
      <c r="A4" s="76" t="s">
        <v>3</v>
      </c>
      <c r="B4" s="9"/>
      <c r="C4" s="9"/>
      <c r="D4" s="59"/>
    </row>
    <row r="5" spans="1:4" ht="12.75">
      <c r="A5" s="76" t="s">
        <v>4</v>
      </c>
      <c r="B5" s="9"/>
      <c r="C5" s="9"/>
      <c r="D5" s="59"/>
    </row>
    <row r="6" spans="1:4" ht="12">
      <c r="A6" s="9"/>
      <c r="B6" s="9"/>
      <c r="C6" s="9"/>
      <c r="D6" s="9"/>
    </row>
    <row r="7" spans="1:4" ht="12.75">
      <c r="A7" s="135" t="s">
        <v>5</v>
      </c>
      <c r="B7" s="135"/>
      <c r="C7" s="135" t="s">
        <v>6</v>
      </c>
      <c r="D7" s="135"/>
    </row>
    <row r="8" spans="1:4" ht="12.75">
      <c r="A8" s="135" t="s">
        <v>7</v>
      </c>
      <c r="B8" s="135"/>
      <c r="C8" s="151" t="s">
        <v>165</v>
      </c>
      <c r="D8" s="151"/>
    </row>
    <row r="9" spans="1:4" ht="12"/>
    <row r="10" spans="1:4" ht="12.75">
      <c r="A10" s="10"/>
      <c r="B10" s="10"/>
      <c r="C10" s="10"/>
      <c r="D10" s="10"/>
    </row>
    <row r="11" spans="1:4" ht="12.75">
      <c r="A11" s="6" t="s">
        <v>8</v>
      </c>
      <c r="B11" s="135" t="s">
        <v>9</v>
      </c>
      <c r="C11" s="135"/>
      <c r="D11" s="53"/>
    </row>
    <row r="12" spans="1:4" ht="12.75">
      <c r="A12" s="6" t="s">
        <v>10</v>
      </c>
      <c r="B12" s="135" t="s">
        <v>11</v>
      </c>
      <c r="C12" s="135"/>
      <c r="D12" s="56" t="s">
        <v>12</v>
      </c>
    </row>
    <row r="13" spans="1:4" ht="12.75">
      <c r="A13" s="6" t="s">
        <v>13</v>
      </c>
      <c r="B13" s="135" t="s">
        <v>14</v>
      </c>
      <c r="C13" s="135"/>
      <c r="D13" s="54"/>
    </row>
    <row r="14" spans="1:4" ht="12.75">
      <c r="A14" s="6" t="s">
        <v>15</v>
      </c>
      <c r="B14" s="148" t="s">
        <v>16</v>
      </c>
      <c r="C14" s="149"/>
      <c r="D14" s="54"/>
    </row>
    <row r="15" spans="1:4" ht="12.75">
      <c r="A15" s="6" t="s">
        <v>17</v>
      </c>
      <c r="B15" s="135" t="s">
        <v>18</v>
      </c>
      <c r="C15" s="135"/>
      <c r="D15" s="55">
        <v>12</v>
      </c>
    </row>
    <row r="16" spans="1:4" ht="12">
      <c r="A16" s="11"/>
      <c r="B16" s="11"/>
      <c r="C16" s="42"/>
      <c r="D16" s="11"/>
    </row>
    <row r="17" spans="1:4" ht="12.75">
      <c r="A17" s="150" t="s">
        <v>19</v>
      </c>
      <c r="B17" s="150"/>
      <c r="C17" s="150"/>
      <c r="D17" s="150"/>
    </row>
    <row r="18" spans="1:4" ht="30" customHeight="1">
      <c r="A18" s="147" t="s">
        <v>20</v>
      </c>
      <c r="B18" s="147"/>
      <c r="C18" s="147"/>
      <c r="D18" s="147"/>
    </row>
    <row r="19" spans="1:4" ht="12.75">
      <c r="A19" s="6">
        <v>1</v>
      </c>
      <c r="B19" s="135" t="s">
        <v>21</v>
      </c>
      <c r="C19" s="135"/>
      <c r="D19" s="55" t="s">
        <v>168</v>
      </c>
    </row>
    <row r="20" spans="1:4" ht="12.75">
      <c r="A20" s="6">
        <v>2</v>
      </c>
      <c r="B20" s="135" t="s">
        <v>23</v>
      </c>
      <c r="C20" s="135"/>
      <c r="D20" s="55"/>
    </row>
    <row r="21" spans="1:4" ht="12.75">
      <c r="A21" s="6">
        <v>3</v>
      </c>
      <c r="B21" s="135" t="s">
        <v>24</v>
      </c>
      <c r="C21" s="135"/>
      <c r="D21" s="71"/>
    </row>
    <row r="22" spans="1:4" ht="12.75">
      <c r="A22" s="6">
        <v>4</v>
      </c>
      <c r="B22" s="135" t="s">
        <v>25</v>
      </c>
      <c r="C22" s="135"/>
      <c r="D22" s="55" t="s">
        <v>166</v>
      </c>
    </row>
    <row r="23" spans="1:4" ht="12.75">
      <c r="A23" s="6">
        <v>5</v>
      </c>
      <c r="B23" s="135" t="s">
        <v>27</v>
      </c>
      <c r="C23" s="135"/>
      <c r="D23" s="53"/>
    </row>
    <row r="24" spans="1:4" ht="12.75">
      <c r="A24" s="10"/>
      <c r="B24" s="10"/>
      <c r="C24" s="10"/>
      <c r="D24" s="12"/>
    </row>
    <row r="25" spans="1:4" ht="12.75">
      <c r="A25" s="10"/>
      <c r="B25" s="10"/>
      <c r="C25" s="10"/>
      <c r="D25" s="12"/>
    </row>
    <row r="26" spans="1:4" ht="12.75">
      <c r="A26" s="150" t="s">
        <v>28</v>
      </c>
      <c r="B26" s="150"/>
      <c r="C26" s="150"/>
      <c r="D26" s="150"/>
    </row>
    <row r="27" spans="1:4" ht="12.75">
      <c r="A27" s="13">
        <v>1</v>
      </c>
      <c r="B27" s="147" t="s">
        <v>29</v>
      </c>
      <c r="C27" s="147"/>
      <c r="D27" s="13" t="s">
        <v>30</v>
      </c>
    </row>
    <row r="28" spans="1:4" ht="12.75">
      <c r="A28" s="14" t="s">
        <v>8</v>
      </c>
      <c r="B28" s="135" t="s">
        <v>31</v>
      </c>
      <c r="C28" s="135"/>
      <c r="D28" s="51">
        <v>18640.95</v>
      </c>
    </row>
    <row r="29" spans="1:4" ht="12.75">
      <c r="A29" s="14" t="s">
        <v>10</v>
      </c>
      <c r="B29" s="135" t="s">
        <v>32</v>
      </c>
      <c r="C29" s="135"/>
      <c r="D29" s="51"/>
    </row>
    <row r="30" spans="1:4" ht="15" customHeight="1">
      <c r="A30" s="136" t="s">
        <v>33</v>
      </c>
      <c r="B30" s="137"/>
      <c r="C30" s="138"/>
      <c r="D30" s="15">
        <f>SUM(D28:D29)</f>
        <v>18640.95</v>
      </c>
    </row>
    <row r="31" spans="1:4" ht="24" customHeight="1">
      <c r="A31" s="139" t="s">
        <v>34</v>
      </c>
      <c r="B31" s="140"/>
      <c r="C31" s="140"/>
      <c r="D31" s="140"/>
    </row>
    <row r="32" spans="1:4" ht="12.75">
      <c r="A32" s="141"/>
      <c r="B32" s="142"/>
      <c r="C32" s="142"/>
      <c r="D32" s="142"/>
    </row>
    <row r="33" spans="1:4" ht="15" customHeight="1">
      <c r="A33" s="141" t="s">
        <v>35</v>
      </c>
      <c r="B33" s="142"/>
      <c r="C33" s="142"/>
      <c r="D33" s="142"/>
    </row>
    <row r="34" spans="1:4" ht="15" customHeight="1">
      <c r="A34" s="141" t="s">
        <v>36</v>
      </c>
      <c r="B34" s="142"/>
      <c r="C34" s="142"/>
      <c r="D34" s="142"/>
    </row>
    <row r="35" spans="1:4" ht="25.5" customHeight="1">
      <c r="A35" s="24" t="s">
        <v>37</v>
      </c>
      <c r="B35" s="24" t="s">
        <v>38</v>
      </c>
      <c r="C35" s="83" t="s">
        <v>39</v>
      </c>
      <c r="D35" s="83" t="s">
        <v>30</v>
      </c>
    </row>
    <row r="36" spans="1:4" ht="12.75">
      <c r="A36" s="88" t="s">
        <v>8</v>
      </c>
      <c r="B36" s="26" t="s">
        <v>40</v>
      </c>
      <c r="C36" s="84"/>
      <c r="D36" s="85"/>
    </row>
    <row r="37" spans="1:4" ht="12.75">
      <c r="A37" s="88" t="s">
        <v>10</v>
      </c>
      <c r="B37" s="26" t="s">
        <v>41</v>
      </c>
      <c r="C37" s="84"/>
      <c r="D37" s="85"/>
    </row>
    <row r="38" spans="1:4" ht="12.75">
      <c r="A38" s="146" t="s">
        <v>42</v>
      </c>
      <c r="B38" s="146"/>
      <c r="C38" s="86"/>
      <c r="D38" s="87"/>
    </row>
    <row r="39" spans="1:4" ht="25.5">
      <c r="A39" s="88" t="s">
        <v>13</v>
      </c>
      <c r="B39" s="26" t="s">
        <v>43</v>
      </c>
      <c r="C39" s="84"/>
      <c r="D39" s="85"/>
    </row>
    <row r="40" spans="1:4" ht="12.75">
      <c r="A40" s="105" t="s">
        <v>44</v>
      </c>
      <c r="B40" s="105"/>
      <c r="C40" s="86"/>
      <c r="D40" s="87"/>
    </row>
    <row r="41" spans="1:4" ht="40.5" customHeight="1">
      <c r="A41" s="143" t="s">
        <v>45</v>
      </c>
      <c r="B41" s="144"/>
      <c r="C41" s="144"/>
      <c r="D41" s="145"/>
    </row>
    <row r="42" spans="1:4" ht="38.450000000000003" customHeight="1">
      <c r="A42" s="132" t="s">
        <v>46</v>
      </c>
      <c r="B42" s="133"/>
      <c r="C42" s="133"/>
      <c r="D42" s="134"/>
    </row>
    <row r="43" spans="1:4" ht="63" customHeight="1">
      <c r="A43" s="152" t="s">
        <v>47</v>
      </c>
      <c r="B43" s="153"/>
      <c r="C43" s="153"/>
      <c r="D43" s="154"/>
    </row>
    <row r="44" spans="1:4" ht="16.149999999999999" customHeight="1">
      <c r="A44" s="44"/>
      <c r="B44" s="45"/>
      <c r="C44" s="45"/>
      <c r="D44" s="45"/>
    </row>
    <row r="45" spans="1:4" ht="31.15" customHeight="1">
      <c r="A45" s="115" t="s">
        <v>48</v>
      </c>
      <c r="B45" s="116"/>
      <c r="C45" s="116"/>
      <c r="D45" s="116"/>
    </row>
    <row r="46" spans="1:4" ht="12.75">
      <c r="A46" s="17" t="s">
        <v>49</v>
      </c>
      <c r="B46" s="17" t="s">
        <v>50</v>
      </c>
      <c r="C46" s="17" t="s">
        <v>39</v>
      </c>
      <c r="D46" s="17" t="s">
        <v>30</v>
      </c>
    </row>
    <row r="47" spans="1:4" ht="12.75">
      <c r="A47" s="18" t="s">
        <v>8</v>
      </c>
      <c r="B47" s="19" t="s">
        <v>51</v>
      </c>
      <c r="C47" s="20">
        <v>0.2</v>
      </c>
      <c r="D47" s="21">
        <f>D30*C47</f>
        <v>3728.1900000000005</v>
      </c>
    </row>
    <row r="48" spans="1:4" ht="12.75">
      <c r="A48" s="18" t="s">
        <v>10</v>
      </c>
      <c r="B48" s="19" t="s">
        <v>52</v>
      </c>
      <c r="C48" s="43">
        <v>2.5000000000000001E-2</v>
      </c>
      <c r="D48" s="21">
        <f>D30*C48</f>
        <v>466.02375000000006</v>
      </c>
    </row>
    <row r="49" spans="1:4" ht="12.75">
      <c r="A49" s="18" t="s">
        <v>13</v>
      </c>
      <c r="B49" s="19" t="s">
        <v>53</v>
      </c>
      <c r="C49" s="78"/>
      <c r="D49" s="21">
        <f>D30*C49</f>
        <v>0</v>
      </c>
    </row>
    <row r="50" spans="1:4" ht="12.75">
      <c r="A50" s="18" t="s">
        <v>15</v>
      </c>
      <c r="B50" s="19" t="s">
        <v>54</v>
      </c>
      <c r="C50" s="43">
        <v>1.4999999999999999E-2</v>
      </c>
      <c r="D50" s="21">
        <f>D30*C50</f>
        <v>279.61425000000003</v>
      </c>
    </row>
    <row r="51" spans="1:4" ht="12.75">
      <c r="A51" s="18" t="s">
        <v>17</v>
      </c>
      <c r="B51" s="19" t="s">
        <v>55</v>
      </c>
      <c r="C51" s="43">
        <v>0.01</v>
      </c>
      <c r="D51" s="21">
        <f>D30*C51</f>
        <v>186.40950000000001</v>
      </c>
    </row>
    <row r="52" spans="1:4" ht="12.75">
      <c r="A52" s="18" t="s">
        <v>56</v>
      </c>
      <c r="B52" s="19" t="s">
        <v>57</v>
      </c>
      <c r="C52" s="20">
        <v>6.0000000000000001E-3</v>
      </c>
      <c r="D52" s="21">
        <f>D30*C52</f>
        <v>111.84570000000001</v>
      </c>
    </row>
    <row r="53" spans="1:4" ht="12.75">
      <c r="A53" s="18" t="s">
        <v>58</v>
      </c>
      <c r="B53" s="19" t="s">
        <v>59</v>
      </c>
      <c r="C53" s="20">
        <v>2E-3</v>
      </c>
      <c r="D53" s="21">
        <f>D30*C53</f>
        <v>37.2819</v>
      </c>
    </row>
    <row r="54" spans="1:4" ht="12.75">
      <c r="A54" s="18" t="s">
        <v>60</v>
      </c>
      <c r="B54" s="19" t="s">
        <v>61</v>
      </c>
      <c r="C54" s="43">
        <v>0.08</v>
      </c>
      <c r="D54" s="21">
        <f>D30*C54</f>
        <v>1491.2760000000001</v>
      </c>
    </row>
    <row r="55" spans="1:4" ht="27" customHeight="1">
      <c r="A55" s="155" t="s">
        <v>62</v>
      </c>
      <c r="B55" s="155"/>
      <c r="C55" s="89">
        <f>SUM(C47:C54)</f>
        <v>0.33800000000000002</v>
      </c>
      <c r="D55" s="90">
        <f>SUM(D47:D54)</f>
        <v>6300.6410999999998</v>
      </c>
    </row>
    <row r="56" spans="1:4" ht="27" customHeight="1">
      <c r="A56" s="143" t="s">
        <v>63</v>
      </c>
      <c r="B56" s="144"/>
      <c r="C56" s="144"/>
      <c r="D56" s="145"/>
    </row>
    <row r="57" spans="1:4" ht="35.450000000000003" customHeight="1">
      <c r="A57" s="132" t="s">
        <v>64</v>
      </c>
      <c r="B57" s="133"/>
      <c r="C57" s="133"/>
      <c r="D57" s="134"/>
    </row>
    <row r="58" spans="1:4" ht="28.15" customHeight="1">
      <c r="A58" s="152" t="s">
        <v>65</v>
      </c>
      <c r="B58" s="153"/>
      <c r="C58" s="153"/>
      <c r="D58" s="154"/>
    </row>
    <row r="59" spans="1:4" ht="15" customHeight="1">
      <c r="A59" s="45"/>
      <c r="B59" s="45"/>
      <c r="C59" s="45"/>
      <c r="D59" s="45"/>
    </row>
    <row r="60" spans="1:4" ht="12.75">
      <c r="A60" s="115" t="s">
        <v>66</v>
      </c>
      <c r="B60" s="116"/>
      <c r="C60" s="116"/>
      <c r="D60" s="116"/>
    </row>
    <row r="61" spans="1:4" ht="25.5">
      <c r="A61" s="13" t="s">
        <v>67</v>
      </c>
      <c r="B61" s="13" t="s">
        <v>68</v>
      </c>
      <c r="C61" s="13" t="s">
        <v>69</v>
      </c>
      <c r="D61" s="13" t="s">
        <v>70</v>
      </c>
    </row>
    <row r="62" spans="1:4" ht="12.75">
      <c r="A62" s="14" t="s">
        <v>8</v>
      </c>
      <c r="B62" s="16" t="s">
        <v>71</v>
      </c>
      <c r="C62" s="51"/>
      <c r="D62" s="51"/>
    </row>
    <row r="63" spans="1:4" ht="12.75">
      <c r="A63" s="14" t="s">
        <v>10</v>
      </c>
      <c r="B63" s="60" t="s">
        <v>72</v>
      </c>
      <c r="C63" s="51"/>
      <c r="D63" s="51"/>
    </row>
    <row r="64" spans="1:4" ht="12.75">
      <c r="A64" s="14" t="s">
        <v>13</v>
      </c>
      <c r="B64" s="61" t="s">
        <v>73</v>
      </c>
      <c r="C64" s="124"/>
      <c r="D64" s="125"/>
    </row>
    <row r="65" spans="1:4" ht="12.75">
      <c r="A65" s="14" t="s">
        <v>15</v>
      </c>
      <c r="B65" s="62" t="s">
        <v>74</v>
      </c>
      <c r="C65" s="126"/>
      <c r="D65" s="127"/>
    </row>
    <row r="66" spans="1:4" ht="12.75">
      <c r="A66" s="14" t="s">
        <v>17</v>
      </c>
      <c r="B66" s="62" t="s">
        <v>75</v>
      </c>
      <c r="C66" s="126"/>
      <c r="D66" s="127"/>
    </row>
    <row r="67" spans="1:4" ht="12.75">
      <c r="A67" s="14" t="s">
        <v>56</v>
      </c>
      <c r="B67" s="62" t="s">
        <v>76</v>
      </c>
      <c r="C67" s="128"/>
      <c r="D67" s="129"/>
    </row>
    <row r="68" spans="1:4" ht="12.75">
      <c r="A68" s="3"/>
      <c r="B68" s="83" t="s">
        <v>77</v>
      </c>
      <c r="C68" s="158"/>
      <c r="D68" s="159"/>
    </row>
    <row r="69" spans="1:4" ht="29.45" customHeight="1">
      <c r="A69" s="120" t="s">
        <v>78</v>
      </c>
      <c r="B69" s="121"/>
      <c r="C69" s="121"/>
      <c r="D69" s="121"/>
    </row>
    <row r="70" spans="1:4" ht="29.25" customHeight="1">
      <c r="A70" s="122"/>
      <c r="B70" s="123"/>
      <c r="C70" s="123"/>
      <c r="D70" s="123"/>
    </row>
    <row r="71" spans="1:4" ht="24.6" customHeight="1">
      <c r="A71" s="115" t="s">
        <v>79</v>
      </c>
      <c r="B71" s="116"/>
      <c r="C71" s="116"/>
      <c r="D71" s="116"/>
    </row>
    <row r="72" spans="1:4" ht="25.5">
      <c r="A72" s="24">
        <v>2</v>
      </c>
      <c r="B72" s="24" t="s">
        <v>80</v>
      </c>
      <c r="C72" s="83" t="s">
        <v>39</v>
      </c>
      <c r="D72" s="83" t="s">
        <v>30</v>
      </c>
    </row>
    <row r="73" spans="1:4" ht="25.5">
      <c r="A73" s="66" t="s">
        <v>37</v>
      </c>
      <c r="B73" s="68" t="s">
        <v>38</v>
      </c>
      <c r="C73" s="102"/>
      <c r="D73" s="98"/>
    </row>
    <row r="74" spans="1:4" ht="12.75">
      <c r="A74" s="66" t="s">
        <v>49</v>
      </c>
      <c r="B74" s="68" t="s">
        <v>50</v>
      </c>
      <c r="C74" s="102"/>
      <c r="D74" s="98"/>
    </row>
    <row r="75" spans="1:4" ht="12.75">
      <c r="A75" s="66" t="s">
        <v>67</v>
      </c>
      <c r="B75" s="68" t="s">
        <v>68</v>
      </c>
      <c r="C75" s="102"/>
      <c r="D75" s="98"/>
    </row>
    <row r="76" spans="1:4" ht="12.75">
      <c r="A76" s="105" t="s">
        <v>82</v>
      </c>
      <c r="B76" s="105"/>
      <c r="C76" s="103"/>
      <c r="D76" s="100"/>
    </row>
    <row r="77" spans="1:4" ht="12">
      <c r="A77" s="46"/>
      <c r="B77" s="47"/>
      <c r="C77" s="47"/>
      <c r="D77" s="47"/>
    </row>
    <row r="78" spans="1:4" ht="13.9" customHeight="1">
      <c r="A78" s="46"/>
      <c r="B78" s="47"/>
      <c r="C78" s="47"/>
      <c r="D78" s="47"/>
    </row>
    <row r="79" spans="1:4" ht="28.9" customHeight="1">
      <c r="A79" s="115" t="s">
        <v>83</v>
      </c>
      <c r="B79" s="116"/>
      <c r="C79" s="116"/>
      <c r="D79" s="116"/>
    </row>
    <row r="80" spans="1:4" ht="12.75">
      <c r="A80" s="83">
        <v>3</v>
      </c>
      <c r="B80" s="83" t="s">
        <v>84</v>
      </c>
      <c r="C80" s="83" t="s">
        <v>39</v>
      </c>
      <c r="D80" s="83" t="s">
        <v>30</v>
      </c>
    </row>
    <row r="81" spans="1:4" ht="12.75">
      <c r="A81" s="66" t="s">
        <v>8</v>
      </c>
      <c r="B81" s="68" t="s">
        <v>85</v>
      </c>
      <c r="C81" s="69">
        <v>4.1999999999999997E-3</v>
      </c>
      <c r="D81" s="7">
        <f t="shared" ref="D81:D86" si="0">D$30*C81</f>
        <v>78.291989999999998</v>
      </c>
    </row>
    <row r="82" spans="1:4" ht="62.25">
      <c r="A82" s="66" t="s">
        <v>10</v>
      </c>
      <c r="B82" s="68" t="s">
        <v>86</v>
      </c>
      <c r="C82" s="69">
        <f>C81*C54</f>
        <v>3.3599999999999998E-4</v>
      </c>
      <c r="D82" s="7">
        <f t="shared" si="0"/>
        <v>6.2633592</v>
      </c>
    </row>
    <row r="83" spans="1:4" ht="62.25">
      <c r="A83" s="66" t="s">
        <v>13</v>
      </c>
      <c r="B83" s="68" t="s">
        <v>87</v>
      </c>
      <c r="C83" s="69">
        <f>40%*C55*C81</f>
        <v>5.6784000000000001E-4</v>
      </c>
      <c r="D83" s="7">
        <f t="shared" si="0"/>
        <v>10.585077048</v>
      </c>
    </row>
    <row r="84" spans="1:4" ht="12.75">
      <c r="A84" s="66" t="s">
        <v>15</v>
      </c>
      <c r="B84" s="68" t="s">
        <v>88</v>
      </c>
      <c r="C84" s="69">
        <v>1.9400000000000001E-2</v>
      </c>
      <c r="D84" s="7">
        <f t="shared" si="0"/>
        <v>361.63443000000001</v>
      </c>
    </row>
    <row r="85" spans="1:4" ht="62.25">
      <c r="A85" s="66" t="s">
        <v>17</v>
      </c>
      <c r="B85" s="68" t="s">
        <v>89</v>
      </c>
      <c r="C85" s="69">
        <f>C55*C84</f>
        <v>6.5572000000000009E-3</v>
      </c>
      <c r="D85" s="7">
        <f t="shared" si="0"/>
        <v>122.23243734000002</v>
      </c>
    </row>
    <row r="86" spans="1:4" ht="62.25">
      <c r="A86" s="66" t="s">
        <v>56</v>
      </c>
      <c r="B86" s="68" t="s">
        <v>90</v>
      </c>
      <c r="C86" s="69">
        <f>40%*C55*C84</f>
        <v>2.6228800000000002E-3</v>
      </c>
      <c r="D86" s="7">
        <f t="shared" si="0"/>
        <v>48.892974936000002</v>
      </c>
    </row>
    <row r="87" spans="1:4" ht="12.75">
      <c r="A87" s="105" t="s">
        <v>91</v>
      </c>
      <c r="B87" s="105"/>
      <c r="C87" s="92">
        <f>SUM(C81:C86)</f>
        <v>3.3683919999999999E-2</v>
      </c>
      <c r="D87" s="87">
        <f>SUM(D81:D86)</f>
        <v>627.90026852400001</v>
      </c>
    </row>
    <row r="88" spans="1:4" ht="12">
      <c r="A88" s="113" t="s">
        <v>92</v>
      </c>
      <c r="B88" s="114"/>
      <c r="C88" s="114"/>
      <c r="D88" s="114"/>
    </row>
    <row r="89" spans="1:4" ht="12.75">
      <c r="A89" s="44"/>
      <c r="B89" s="45"/>
      <c r="C89" s="45"/>
      <c r="D89" s="45"/>
    </row>
    <row r="90" spans="1:4" ht="12.75">
      <c r="A90" s="115" t="s">
        <v>93</v>
      </c>
      <c r="B90" s="116"/>
      <c r="C90" s="116"/>
      <c r="D90" s="116"/>
    </row>
    <row r="91" spans="1:4" ht="20.45" customHeight="1"/>
    <row r="92" spans="1:4" ht="61.15" customHeight="1">
      <c r="A92" s="117" t="s">
        <v>94</v>
      </c>
      <c r="B92" s="118"/>
      <c r="C92" s="118"/>
      <c r="D92" s="119"/>
    </row>
    <row r="93" spans="1:4" ht="12" customHeight="1">
      <c r="A93" s="49"/>
      <c r="B93" s="50"/>
      <c r="C93" s="50"/>
      <c r="D93" s="50"/>
    </row>
    <row r="94" spans="1:4" ht="29.45" customHeight="1">
      <c r="A94" s="115" t="s">
        <v>95</v>
      </c>
      <c r="B94" s="116"/>
      <c r="C94" s="116"/>
      <c r="D94" s="116"/>
    </row>
    <row r="95" spans="1:4" ht="12.75">
      <c r="A95" s="24" t="s">
        <v>96</v>
      </c>
      <c r="B95" s="24" t="s">
        <v>97</v>
      </c>
      <c r="C95" s="24" t="s">
        <v>39</v>
      </c>
      <c r="D95" s="24" t="s">
        <v>30</v>
      </c>
    </row>
    <row r="96" spans="1:4" ht="38.25">
      <c r="A96" s="66" t="s">
        <v>8</v>
      </c>
      <c r="B96" s="68" t="s">
        <v>98</v>
      </c>
      <c r="C96" s="70">
        <v>9.9400000000000002E-2</v>
      </c>
      <c r="D96" s="7">
        <f t="shared" ref="D96" si="1">D$30*C96</f>
        <v>1852.9104300000001</v>
      </c>
    </row>
    <row r="97" spans="1:4" ht="12.75">
      <c r="A97" s="66" t="s">
        <v>10</v>
      </c>
      <c r="B97" s="68" t="s">
        <v>99</v>
      </c>
      <c r="C97" s="80"/>
      <c r="D97" s="98"/>
    </row>
    <row r="98" spans="1:4" ht="25.5">
      <c r="A98" s="66" t="s">
        <v>13</v>
      </c>
      <c r="B98" s="68" t="s">
        <v>100</v>
      </c>
      <c r="C98" s="80"/>
      <c r="D98" s="98"/>
    </row>
    <row r="99" spans="1:4" ht="25.5">
      <c r="A99" s="66" t="s">
        <v>15</v>
      </c>
      <c r="B99" s="68" t="s">
        <v>101</v>
      </c>
      <c r="C99" s="80"/>
      <c r="D99" s="98"/>
    </row>
    <row r="100" spans="1:4" ht="25.5">
      <c r="A100" s="66" t="s">
        <v>17</v>
      </c>
      <c r="B100" s="68" t="s">
        <v>102</v>
      </c>
      <c r="C100" s="80"/>
      <c r="D100" s="98"/>
    </row>
    <row r="101" spans="1:4" ht="12.75">
      <c r="A101" s="66" t="s">
        <v>56</v>
      </c>
      <c r="B101" s="68" t="s">
        <v>103</v>
      </c>
      <c r="C101" s="80"/>
      <c r="D101" s="98"/>
    </row>
    <row r="102" spans="1:4" ht="12.75">
      <c r="A102" s="105" t="s">
        <v>104</v>
      </c>
      <c r="B102" s="105"/>
      <c r="C102" s="99"/>
      <c r="D102" s="100"/>
    </row>
    <row r="103" spans="1:4" ht="25.5">
      <c r="A103" s="66" t="s">
        <v>58</v>
      </c>
      <c r="B103" s="94" t="s">
        <v>105</v>
      </c>
      <c r="C103" s="101"/>
      <c r="D103" s="98"/>
    </row>
    <row r="104" spans="1:4" ht="12.75">
      <c r="A104" s="105" t="s">
        <v>106</v>
      </c>
      <c r="B104" s="105"/>
      <c r="C104" s="99"/>
      <c r="D104" s="100"/>
    </row>
    <row r="105" spans="1:4" ht="14.45" customHeight="1">
      <c r="A105" s="44"/>
      <c r="B105" s="45"/>
      <c r="C105" s="45"/>
      <c r="D105" s="45"/>
    </row>
    <row r="106" spans="1:4" ht="31.15" customHeight="1">
      <c r="A106" s="115" t="s">
        <v>107</v>
      </c>
      <c r="B106" s="116"/>
      <c r="C106" s="116"/>
      <c r="D106" s="116"/>
    </row>
    <row r="107" spans="1:4" ht="22.15" customHeight="1">
      <c r="A107" s="83">
        <v>4</v>
      </c>
      <c r="B107" s="83" t="s">
        <v>108</v>
      </c>
      <c r="C107" s="83" t="s">
        <v>39</v>
      </c>
      <c r="D107" s="83" t="s">
        <v>30</v>
      </c>
    </row>
    <row r="108" spans="1:4" ht="12.75">
      <c r="A108" s="66" t="s">
        <v>96</v>
      </c>
      <c r="B108" s="68" t="s">
        <v>109</v>
      </c>
      <c r="C108" s="91">
        <f>C104</f>
        <v>0</v>
      </c>
      <c r="D108" s="7">
        <f>D104</f>
        <v>0</v>
      </c>
    </row>
    <row r="109" spans="1:4" ht="12.75">
      <c r="A109" s="105" t="s">
        <v>110</v>
      </c>
      <c r="B109" s="105"/>
      <c r="C109" s="86" t="s">
        <v>81</v>
      </c>
      <c r="D109" s="87">
        <f>SUM(D108:D108)</f>
        <v>0</v>
      </c>
    </row>
    <row r="110" spans="1:4" ht="12.75">
      <c r="A110" s="44"/>
      <c r="B110" s="45"/>
      <c r="C110" s="45"/>
      <c r="D110" s="45"/>
    </row>
    <row r="111" spans="1:4" ht="12.75">
      <c r="A111" s="115" t="s">
        <v>111</v>
      </c>
      <c r="B111" s="116"/>
      <c r="C111" s="116"/>
      <c r="D111" s="116"/>
    </row>
    <row r="112" spans="1:4" ht="12.75">
      <c r="A112" s="13">
        <v>5</v>
      </c>
      <c r="B112" s="106" t="s">
        <v>112</v>
      </c>
      <c r="C112" s="106"/>
      <c r="D112" s="13" t="s">
        <v>30</v>
      </c>
    </row>
    <row r="113" spans="1:4" ht="12.75">
      <c r="A113" s="31" t="s">
        <v>8</v>
      </c>
      <c r="B113" s="107" t="s">
        <v>113</v>
      </c>
      <c r="C113" s="107"/>
      <c r="D113" s="82"/>
    </row>
    <row r="114" spans="1:4" ht="12.75">
      <c r="A114" s="31" t="s">
        <v>10</v>
      </c>
      <c r="B114" s="107" t="s">
        <v>114</v>
      </c>
      <c r="C114" s="107"/>
      <c r="D114" s="79"/>
    </row>
    <row r="115" spans="1:4" ht="12.75">
      <c r="A115" s="3"/>
      <c r="B115" s="146" t="s">
        <v>115</v>
      </c>
      <c r="C115" s="146"/>
      <c r="D115" s="15">
        <f>SUM(D113:D113)</f>
        <v>0</v>
      </c>
    </row>
    <row r="116" spans="1:4" ht="12">
      <c r="A116" s="108" t="s">
        <v>116</v>
      </c>
      <c r="B116" s="109"/>
      <c r="C116" s="109"/>
      <c r="D116" s="109"/>
    </row>
    <row r="117" spans="1:4" ht="12.75">
      <c r="A117" s="110"/>
      <c r="B117" s="111"/>
      <c r="C117" s="111"/>
      <c r="D117" s="111"/>
    </row>
    <row r="118" spans="1:4" ht="12.75">
      <c r="A118" s="112" t="s">
        <v>117</v>
      </c>
      <c r="B118" s="112"/>
      <c r="C118" s="112"/>
      <c r="D118" s="112"/>
    </row>
    <row r="119" spans="1:4" ht="12.75">
      <c r="A119" s="24">
        <v>6</v>
      </c>
      <c r="B119" s="24" t="s">
        <v>118</v>
      </c>
      <c r="C119" s="24" t="s">
        <v>39</v>
      </c>
      <c r="D119" s="24" t="s">
        <v>30</v>
      </c>
    </row>
    <row r="120" spans="1:4" ht="12.75">
      <c r="A120" s="14" t="s">
        <v>8</v>
      </c>
      <c r="B120" s="39" t="s">
        <v>119</v>
      </c>
      <c r="C120" s="78"/>
      <c r="D120" s="98"/>
    </row>
    <row r="121" spans="1:4" ht="12.75">
      <c r="A121" s="14" t="s">
        <v>10</v>
      </c>
      <c r="B121" s="39" t="s">
        <v>120</v>
      </c>
      <c r="C121" s="78"/>
      <c r="D121" s="98"/>
    </row>
    <row r="122" spans="1:4" ht="12.75">
      <c r="A122" s="14" t="s">
        <v>13</v>
      </c>
      <c r="B122" s="39" t="s">
        <v>121</v>
      </c>
      <c r="C122" s="97"/>
      <c r="D122" s="100"/>
    </row>
    <row r="123" spans="1:4" ht="12.75">
      <c r="A123" s="16"/>
      <c r="B123" s="39" t="s">
        <v>122</v>
      </c>
      <c r="C123" s="78"/>
      <c r="D123" s="98"/>
    </row>
    <row r="124" spans="1:4" ht="12.75">
      <c r="A124" s="16"/>
      <c r="B124" s="39" t="s">
        <v>123</v>
      </c>
      <c r="C124" s="80"/>
      <c r="D124" s="98"/>
    </row>
    <row r="125" spans="1:4" ht="12.75">
      <c r="A125" s="16"/>
      <c r="B125" s="39" t="s">
        <v>124</v>
      </c>
      <c r="C125" s="78"/>
      <c r="D125" s="98"/>
    </row>
    <row r="126" spans="1:4" ht="12.75">
      <c r="A126" s="3"/>
      <c r="B126" s="4" t="s">
        <v>125</v>
      </c>
      <c r="C126" s="97"/>
      <c r="D126" s="104"/>
    </row>
    <row r="127" spans="1:4" ht="12.75">
      <c r="A127" s="96" t="s">
        <v>126</v>
      </c>
      <c r="B127" s="48"/>
      <c r="C127" s="48"/>
    </row>
    <row r="128" spans="1:4" ht="12.75">
      <c r="A128" s="96" t="s">
        <v>127</v>
      </c>
    </row>
    <row r="129" spans="1:4" ht="12"/>
    <row r="130" spans="1:4" ht="24" customHeight="1">
      <c r="A130" s="112" t="s">
        <v>128</v>
      </c>
      <c r="B130" s="112"/>
      <c r="C130" s="112"/>
      <c r="D130" s="112"/>
    </row>
    <row r="131" spans="1:4" ht="12.75">
      <c r="A131" s="95"/>
      <c r="B131" s="105" t="s">
        <v>129</v>
      </c>
      <c r="C131" s="105"/>
      <c r="D131" s="83" t="s">
        <v>130</v>
      </c>
    </row>
    <row r="132" spans="1:4" ht="12.75">
      <c r="A132" s="66" t="s">
        <v>8</v>
      </c>
      <c r="B132" s="157" t="s">
        <v>131</v>
      </c>
      <c r="C132" s="157"/>
      <c r="D132" s="98"/>
    </row>
    <row r="133" spans="1:4" ht="12.75">
      <c r="A133" s="66" t="s">
        <v>10</v>
      </c>
      <c r="B133" s="157" t="s">
        <v>132</v>
      </c>
      <c r="C133" s="157"/>
      <c r="D133" s="98"/>
    </row>
    <row r="134" spans="1:4" ht="12.75">
      <c r="A134" s="66" t="s">
        <v>13</v>
      </c>
      <c r="B134" s="157" t="s">
        <v>133</v>
      </c>
      <c r="C134" s="157"/>
      <c r="D134" s="98"/>
    </row>
    <row r="135" spans="1:4" ht="12.75">
      <c r="A135" s="66" t="s">
        <v>15</v>
      </c>
      <c r="B135" s="157" t="s">
        <v>134</v>
      </c>
      <c r="C135" s="157"/>
      <c r="D135" s="98"/>
    </row>
    <row r="136" spans="1:4" ht="16.5" customHeight="1">
      <c r="A136" s="66" t="s">
        <v>17</v>
      </c>
      <c r="B136" s="157" t="s">
        <v>135</v>
      </c>
      <c r="C136" s="157"/>
      <c r="D136" s="98"/>
    </row>
    <row r="137" spans="1:4" ht="12.75">
      <c r="A137" s="105" t="s">
        <v>136</v>
      </c>
      <c r="B137" s="105"/>
      <c r="C137" s="105"/>
      <c r="D137" s="100"/>
    </row>
    <row r="138" spans="1:4" ht="16.5" customHeight="1">
      <c r="A138" s="66" t="s">
        <v>56</v>
      </c>
      <c r="B138" s="157" t="s">
        <v>137</v>
      </c>
      <c r="C138" s="157"/>
      <c r="D138" s="98"/>
    </row>
    <row r="139" spans="1:4" ht="12.75" customHeight="1">
      <c r="A139" s="105" t="s">
        <v>138</v>
      </c>
      <c r="B139" s="105"/>
      <c r="C139" s="105"/>
      <c r="D139" s="100"/>
    </row>
    <row r="140" spans="1:4" ht="12" hidden="1" customHeight="1">
      <c r="A140" s="156" t="s">
        <v>139</v>
      </c>
      <c r="B140" s="156"/>
      <c r="C140" s="156"/>
      <c r="D140" s="156"/>
    </row>
    <row r="143" spans="1:4" ht="12" hidden="1"/>
    <row r="144" spans="1:4" ht="12" hidden="1" customHeight="1">
      <c r="C144" s="41"/>
    </row>
    <row r="145" ht="0" hidden="1" customHeight="1"/>
  </sheetData>
  <sheetProtection formatCells="0" formatColumns="0" formatRows="0" insertColumns="0" insertRows="0"/>
  <mergeCells count="74">
    <mergeCell ref="A140:D140"/>
    <mergeCell ref="A104:B104"/>
    <mergeCell ref="A106:D106"/>
    <mergeCell ref="A109:B109"/>
    <mergeCell ref="A111:D111"/>
    <mergeCell ref="B115:C115"/>
    <mergeCell ref="B132:C132"/>
    <mergeCell ref="B133:C133"/>
    <mergeCell ref="B134:C134"/>
    <mergeCell ref="B135:C135"/>
    <mergeCell ref="B136:C136"/>
    <mergeCell ref="A137:C137"/>
    <mergeCell ref="B138:C138"/>
    <mergeCell ref="A139:C139"/>
    <mergeCell ref="B12:C12"/>
    <mergeCell ref="A38:B38"/>
    <mergeCell ref="A40:B40"/>
    <mergeCell ref="A43:D43"/>
    <mergeCell ref="A45:D45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7:B7"/>
    <mergeCell ref="C7:D7"/>
    <mergeCell ref="A8:B8"/>
    <mergeCell ref="C8:D8"/>
    <mergeCell ref="B11:C11"/>
    <mergeCell ref="A26:D26"/>
    <mergeCell ref="A42:D42"/>
    <mergeCell ref="B28:C28"/>
    <mergeCell ref="B29:C29"/>
    <mergeCell ref="A30:C30"/>
    <mergeCell ref="A31:D31"/>
    <mergeCell ref="A32:D32"/>
    <mergeCell ref="A33:D33"/>
    <mergeCell ref="A34:D34"/>
    <mergeCell ref="A41:D41"/>
    <mergeCell ref="A56:D56"/>
    <mergeCell ref="A57:D57"/>
    <mergeCell ref="A55:B55"/>
    <mergeCell ref="A58:D58"/>
    <mergeCell ref="A60:D60"/>
    <mergeCell ref="C68:D68"/>
    <mergeCell ref="C64:D64"/>
    <mergeCell ref="C65:D65"/>
    <mergeCell ref="C66:D66"/>
    <mergeCell ref="C67:D67"/>
    <mergeCell ref="A69:D69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B131:C131"/>
    <mergeCell ref="B112:C112"/>
    <mergeCell ref="B113:C113"/>
    <mergeCell ref="B114:C114"/>
    <mergeCell ref="A118:D118"/>
    <mergeCell ref="A130:D130"/>
    <mergeCell ref="A116:D116"/>
    <mergeCell ref="A117:D117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2" max="3" man="1"/>
    <brk id="88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F9EDF-6D1A-4162-B621-4ACD9A1BE167}">
  <dimension ref="A1:E144"/>
  <sheetViews>
    <sheetView showGridLines="0" view="pageBreakPreview" topLeftCell="A16" zoomScaleNormal="100" zoomScaleSheetLayoutView="100" workbookViewId="0">
      <selection activeCell="D28" sqref="D28"/>
    </sheetView>
  </sheetViews>
  <sheetFormatPr defaultColWidth="0" defaultRowHeight="12" customHeight="1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>
      <c r="A1" s="75" t="s">
        <v>0</v>
      </c>
      <c r="B1" s="57"/>
      <c r="C1" s="57"/>
      <c r="D1" s="58"/>
    </row>
    <row r="2" spans="1:4" ht="12.75">
      <c r="A2" s="76" t="s">
        <v>1</v>
      </c>
      <c r="B2" s="9"/>
      <c r="C2" s="9"/>
      <c r="D2" s="59"/>
    </row>
    <row r="3" spans="1:4" ht="12.75">
      <c r="A3" s="76" t="s">
        <v>2</v>
      </c>
      <c r="B3" s="9"/>
      <c r="C3" s="9"/>
      <c r="D3" s="59"/>
    </row>
    <row r="4" spans="1:4" ht="12.75">
      <c r="A4" s="76" t="s">
        <v>3</v>
      </c>
      <c r="B4" s="9"/>
      <c r="C4" s="9"/>
      <c r="D4" s="59"/>
    </row>
    <row r="5" spans="1:4" ht="12.75">
      <c r="A5" s="76" t="s">
        <v>4</v>
      </c>
      <c r="B5" s="9"/>
      <c r="C5" s="9"/>
      <c r="D5" s="59"/>
    </row>
    <row r="6" spans="1:4">
      <c r="A6" s="9"/>
      <c r="B6" s="9"/>
      <c r="C6" s="9"/>
      <c r="D6" s="9"/>
    </row>
    <row r="7" spans="1:4" ht="12.75">
      <c r="A7" s="135" t="s">
        <v>5</v>
      </c>
      <c r="B7" s="135"/>
      <c r="C7" s="135" t="s">
        <v>144</v>
      </c>
      <c r="D7" s="135"/>
    </row>
    <row r="8" spans="1:4" ht="12.75">
      <c r="A8" s="135" t="s">
        <v>7</v>
      </c>
      <c r="B8" s="135"/>
      <c r="C8" s="151" t="s">
        <v>145</v>
      </c>
      <c r="D8" s="151"/>
    </row>
    <row r="9" spans="1:4"/>
    <row r="10" spans="1:4" ht="12.75">
      <c r="A10" s="10"/>
      <c r="B10" s="10"/>
      <c r="C10" s="10"/>
      <c r="D10" s="10"/>
    </row>
    <row r="11" spans="1:4" ht="12.75">
      <c r="A11" s="6" t="s">
        <v>8</v>
      </c>
      <c r="B11" s="135" t="s">
        <v>9</v>
      </c>
      <c r="C11" s="135"/>
      <c r="D11" s="53"/>
    </row>
    <row r="12" spans="1:4" ht="12.75">
      <c r="A12" s="6" t="s">
        <v>10</v>
      </c>
      <c r="B12" s="135" t="s">
        <v>11</v>
      </c>
      <c r="C12" s="135"/>
      <c r="D12" s="56" t="s">
        <v>12</v>
      </c>
    </row>
    <row r="13" spans="1:4" ht="12.75">
      <c r="A13" s="6" t="s">
        <v>13</v>
      </c>
      <c r="B13" s="135" t="s">
        <v>14</v>
      </c>
      <c r="C13" s="135"/>
      <c r="D13" s="54"/>
    </row>
    <row r="14" spans="1:4" ht="12.75">
      <c r="A14" s="6" t="s">
        <v>15</v>
      </c>
      <c r="B14" s="148" t="s">
        <v>16</v>
      </c>
      <c r="C14" s="149"/>
      <c r="D14" s="54"/>
    </row>
    <row r="15" spans="1:4" ht="12.75">
      <c r="A15" s="6" t="s">
        <v>17</v>
      </c>
      <c r="B15" s="135" t="s">
        <v>18</v>
      </c>
      <c r="C15" s="135"/>
      <c r="D15" s="55">
        <v>12</v>
      </c>
    </row>
    <row r="16" spans="1:4">
      <c r="A16" s="11"/>
      <c r="B16" s="11"/>
      <c r="C16" s="42"/>
      <c r="D16" s="11"/>
    </row>
    <row r="17" spans="1:4" ht="12.75">
      <c r="A17" s="150" t="s">
        <v>19</v>
      </c>
      <c r="B17" s="150"/>
      <c r="C17" s="150"/>
      <c r="D17" s="150"/>
    </row>
    <row r="18" spans="1:4" ht="30" customHeight="1">
      <c r="A18" s="147" t="s">
        <v>20</v>
      </c>
      <c r="B18" s="147"/>
      <c r="C18" s="147"/>
      <c r="D18" s="147"/>
    </row>
    <row r="19" spans="1:4" ht="12.75">
      <c r="A19" s="6">
        <v>1</v>
      </c>
      <c r="B19" s="135" t="s">
        <v>21</v>
      </c>
      <c r="C19" s="135"/>
      <c r="D19" s="55" t="s">
        <v>146</v>
      </c>
    </row>
    <row r="20" spans="1:4" ht="12.75">
      <c r="A20" s="6">
        <v>2</v>
      </c>
      <c r="B20" s="135" t="s">
        <v>23</v>
      </c>
      <c r="C20" s="135"/>
      <c r="D20" s="55" t="s">
        <v>147</v>
      </c>
    </row>
    <row r="21" spans="1:4" ht="12.75">
      <c r="A21" s="6">
        <v>3</v>
      </c>
      <c r="B21" s="135" t="s">
        <v>24</v>
      </c>
      <c r="C21" s="135"/>
      <c r="D21" s="71"/>
    </row>
    <row r="22" spans="1:4" ht="26.25" customHeight="1">
      <c r="A22" s="6">
        <v>4</v>
      </c>
      <c r="B22" s="135" t="s">
        <v>25</v>
      </c>
      <c r="C22" s="135"/>
      <c r="D22" s="55" t="s">
        <v>148</v>
      </c>
    </row>
    <row r="23" spans="1:4" ht="12.75">
      <c r="A23" s="6">
        <v>5</v>
      </c>
      <c r="B23" s="135" t="s">
        <v>27</v>
      </c>
      <c r="C23" s="135"/>
      <c r="D23" s="53"/>
    </row>
    <row r="24" spans="1:4" ht="12.75">
      <c r="A24" s="10"/>
      <c r="B24" s="10"/>
      <c r="C24" s="10"/>
      <c r="D24" s="12"/>
    </row>
    <row r="25" spans="1:4" ht="12.75">
      <c r="A25" s="10"/>
      <c r="B25" s="10"/>
      <c r="C25" s="10"/>
      <c r="D25" s="12"/>
    </row>
    <row r="26" spans="1:4" ht="12.75">
      <c r="A26" s="150" t="s">
        <v>28</v>
      </c>
      <c r="B26" s="150"/>
      <c r="C26" s="150"/>
      <c r="D26" s="150"/>
    </row>
    <row r="27" spans="1:4" ht="12.75">
      <c r="A27" s="13">
        <v>1</v>
      </c>
      <c r="B27" s="147" t="s">
        <v>29</v>
      </c>
      <c r="C27" s="147"/>
      <c r="D27" s="13" t="s">
        <v>30</v>
      </c>
    </row>
    <row r="28" spans="1:4" ht="12.75">
      <c r="A28" s="14" t="s">
        <v>8</v>
      </c>
      <c r="B28" s="135" t="s">
        <v>31</v>
      </c>
      <c r="C28" s="135"/>
      <c r="D28" s="51">
        <v>3642.95</v>
      </c>
    </row>
    <row r="29" spans="1:4" ht="12.75">
      <c r="A29" s="14" t="s">
        <v>10</v>
      </c>
      <c r="B29" s="135" t="s">
        <v>32</v>
      </c>
      <c r="C29" s="135"/>
      <c r="D29" s="51"/>
    </row>
    <row r="30" spans="1:4" ht="15" customHeight="1">
      <c r="A30" s="136" t="s">
        <v>33</v>
      </c>
      <c r="B30" s="137"/>
      <c r="C30" s="138"/>
      <c r="D30" s="15">
        <f>SUM(D28:D29)</f>
        <v>3642.95</v>
      </c>
    </row>
    <row r="31" spans="1:4" ht="24" customHeight="1">
      <c r="A31" s="139" t="s">
        <v>34</v>
      </c>
      <c r="B31" s="140"/>
      <c r="C31" s="140"/>
      <c r="D31" s="140"/>
    </row>
    <row r="32" spans="1:4" ht="12.75">
      <c r="A32" s="141"/>
      <c r="B32" s="142"/>
      <c r="C32" s="142"/>
      <c r="D32" s="142"/>
    </row>
    <row r="33" spans="1:4" ht="15" customHeight="1">
      <c r="A33" s="141" t="s">
        <v>35</v>
      </c>
      <c r="B33" s="142"/>
      <c r="C33" s="142"/>
      <c r="D33" s="142"/>
    </row>
    <row r="34" spans="1:4" ht="15" customHeight="1">
      <c r="A34" s="141" t="s">
        <v>36</v>
      </c>
      <c r="B34" s="142"/>
      <c r="C34" s="142"/>
      <c r="D34" s="142"/>
    </row>
    <row r="35" spans="1:4" ht="25.5" customHeight="1">
      <c r="A35" s="24" t="s">
        <v>37</v>
      </c>
      <c r="B35" s="24" t="s">
        <v>38</v>
      </c>
      <c r="C35" s="24" t="s">
        <v>39</v>
      </c>
      <c r="D35" s="24" t="s">
        <v>30</v>
      </c>
    </row>
    <row r="36" spans="1:4" ht="12.75">
      <c r="A36" s="25" t="s">
        <v>8</v>
      </c>
      <c r="B36" s="26" t="s">
        <v>40</v>
      </c>
      <c r="C36" s="27">
        <v>8.3299999999999999E-2</v>
      </c>
      <c r="D36" s="28">
        <f>C36*D30</f>
        <v>303.45773499999996</v>
      </c>
    </row>
    <row r="37" spans="1:4" ht="25.5">
      <c r="A37" s="25" t="s">
        <v>10</v>
      </c>
      <c r="B37" s="26" t="s">
        <v>149</v>
      </c>
      <c r="C37" s="27">
        <v>2.7799999999999998E-2</v>
      </c>
      <c r="D37" s="28">
        <f>D30*C37</f>
        <v>101.27400999999999</v>
      </c>
    </row>
    <row r="38" spans="1:4" ht="12.75">
      <c r="A38" s="146" t="s">
        <v>42</v>
      </c>
      <c r="B38" s="146"/>
      <c r="C38" s="29">
        <f>SUM(C36:C37)</f>
        <v>0.1111</v>
      </c>
      <c r="D38" s="30">
        <f>SUM(D36:D37)</f>
        <v>404.73174499999993</v>
      </c>
    </row>
    <row r="39" spans="1:4" ht="25.5">
      <c r="A39" s="25" t="s">
        <v>13</v>
      </c>
      <c r="B39" s="26" t="s">
        <v>43</v>
      </c>
      <c r="C39" s="27">
        <f>C38*C55</f>
        <v>3.7551800000000003E-2</v>
      </c>
      <c r="D39" s="28">
        <f>D30*C39</f>
        <v>136.79932981000002</v>
      </c>
    </row>
    <row r="40" spans="1:4" ht="12.75">
      <c r="A40" s="146" t="s">
        <v>44</v>
      </c>
      <c r="B40" s="146"/>
      <c r="C40" s="29">
        <f>SUM(C38:C39)</f>
        <v>0.1486518</v>
      </c>
      <c r="D40" s="30">
        <f>SUM(D38:D39)</f>
        <v>541.53107480999995</v>
      </c>
    </row>
    <row r="41" spans="1:4" ht="53.25" customHeight="1">
      <c r="A41" s="143" t="s">
        <v>45</v>
      </c>
      <c r="B41" s="144"/>
      <c r="C41" s="144"/>
      <c r="D41" s="145"/>
    </row>
    <row r="42" spans="1:4" ht="40.5" customHeight="1">
      <c r="A42" s="132" t="s">
        <v>46</v>
      </c>
      <c r="B42" s="133"/>
      <c r="C42" s="133"/>
      <c r="D42" s="134"/>
    </row>
    <row r="43" spans="1:4" ht="51.75" customHeight="1">
      <c r="A43" s="152" t="s">
        <v>47</v>
      </c>
      <c r="B43" s="153"/>
      <c r="C43" s="153"/>
      <c r="D43" s="154"/>
    </row>
    <row r="44" spans="1:4" ht="15" customHeight="1">
      <c r="A44" s="44"/>
      <c r="B44" s="45"/>
      <c r="C44" s="45"/>
      <c r="D44" s="45"/>
    </row>
    <row r="45" spans="1:4" ht="25.5" customHeight="1">
      <c r="A45" s="115" t="s">
        <v>48</v>
      </c>
      <c r="B45" s="116"/>
      <c r="C45" s="116"/>
      <c r="D45" s="116"/>
    </row>
    <row r="46" spans="1:4" ht="17.25" customHeight="1">
      <c r="A46" s="17" t="s">
        <v>49</v>
      </c>
      <c r="B46" s="17" t="s">
        <v>50</v>
      </c>
      <c r="C46" s="17" t="s">
        <v>39</v>
      </c>
      <c r="D46" s="17" t="s">
        <v>30</v>
      </c>
    </row>
    <row r="47" spans="1:4" ht="12.75">
      <c r="A47" s="18" t="s">
        <v>8</v>
      </c>
      <c r="B47" s="19" t="s">
        <v>51</v>
      </c>
      <c r="C47" s="20">
        <v>0.2</v>
      </c>
      <c r="D47" s="21">
        <f>D30*C47</f>
        <v>728.59</v>
      </c>
    </row>
    <row r="48" spans="1:4" ht="12.75">
      <c r="A48" s="18" t="s">
        <v>10</v>
      </c>
      <c r="B48" s="19" t="s">
        <v>52</v>
      </c>
      <c r="C48" s="43">
        <v>2.5000000000000001E-2</v>
      </c>
      <c r="D48" s="21">
        <f>D30*C48</f>
        <v>91.073750000000004</v>
      </c>
    </row>
    <row r="49" spans="1:4" ht="12.75">
      <c r="A49" s="18" t="s">
        <v>13</v>
      </c>
      <c r="B49" s="19" t="s">
        <v>53</v>
      </c>
      <c r="C49" s="78"/>
      <c r="D49" s="21">
        <f>D30*C49</f>
        <v>0</v>
      </c>
    </row>
    <row r="50" spans="1:4" ht="12.75">
      <c r="A50" s="18" t="s">
        <v>15</v>
      </c>
      <c r="B50" s="19" t="s">
        <v>54</v>
      </c>
      <c r="C50" s="43">
        <v>1.4999999999999999E-2</v>
      </c>
      <c r="D50" s="21">
        <f>D30*C50</f>
        <v>54.644249999999992</v>
      </c>
    </row>
    <row r="51" spans="1:4" ht="12.75">
      <c r="A51" s="18" t="s">
        <v>17</v>
      </c>
      <c r="B51" s="19" t="s">
        <v>55</v>
      </c>
      <c r="C51" s="43">
        <v>0.01</v>
      </c>
      <c r="D51" s="21">
        <f>D30*C51</f>
        <v>36.429499999999997</v>
      </c>
    </row>
    <row r="52" spans="1:4" ht="12.75">
      <c r="A52" s="18" t="s">
        <v>56</v>
      </c>
      <c r="B52" s="19" t="s">
        <v>57</v>
      </c>
      <c r="C52" s="20">
        <v>6.0000000000000001E-3</v>
      </c>
      <c r="D52" s="21">
        <f>D30*C52</f>
        <v>21.857699999999998</v>
      </c>
    </row>
    <row r="53" spans="1:4" ht="12.75">
      <c r="A53" s="18" t="s">
        <v>58</v>
      </c>
      <c r="B53" s="19" t="s">
        <v>59</v>
      </c>
      <c r="C53" s="20">
        <v>2E-3</v>
      </c>
      <c r="D53" s="21">
        <f>D30*C53</f>
        <v>7.2858999999999998</v>
      </c>
    </row>
    <row r="54" spans="1:4" ht="12.75">
      <c r="A54" s="18" t="s">
        <v>60</v>
      </c>
      <c r="B54" s="19" t="s">
        <v>61</v>
      </c>
      <c r="C54" s="43">
        <v>0.08</v>
      </c>
      <c r="D54" s="21">
        <f>D30*C54</f>
        <v>291.43599999999998</v>
      </c>
    </row>
    <row r="55" spans="1:4" ht="12.75">
      <c r="A55" s="163" t="s">
        <v>62</v>
      </c>
      <c r="B55" s="163"/>
      <c r="C55" s="22">
        <f>SUM(C47:C54)</f>
        <v>0.33800000000000002</v>
      </c>
      <c r="D55" s="23">
        <f>SUM(D47:D54)</f>
        <v>1231.3171</v>
      </c>
    </row>
    <row r="56" spans="1:4" ht="27" customHeight="1">
      <c r="A56" s="143" t="s">
        <v>63</v>
      </c>
      <c r="B56" s="144"/>
      <c r="C56" s="144"/>
      <c r="D56" s="145"/>
    </row>
    <row r="57" spans="1:4" ht="27" customHeight="1">
      <c r="A57" s="132" t="s">
        <v>64</v>
      </c>
      <c r="B57" s="133"/>
      <c r="C57" s="133"/>
      <c r="D57" s="134"/>
    </row>
    <row r="58" spans="1:4" ht="27" customHeight="1">
      <c r="A58" s="152" t="s">
        <v>65</v>
      </c>
      <c r="B58" s="153"/>
      <c r="C58" s="153"/>
      <c r="D58" s="154"/>
    </row>
    <row r="59" spans="1:4" ht="15" customHeight="1">
      <c r="A59" s="45"/>
      <c r="B59" s="45"/>
      <c r="C59" s="45"/>
      <c r="D59" s="45"/>
    </row>
    <row r="60" spans="1:4" ht="15" customHeight="1">
      <c r="A60" s="115" t="s">
        <v>66</v>
      </c>
      <c r="B60" s="116"/>
      <c r="C60" s="116"/>
      <c r="D60" s="116"/>
    </row>
    <row r="61" spans="1:4" ht="25.5">
      <c r="A61" s="13" t="s">
        <v>67</v>
      </c>
      <c r="B61" s="13" t="s">
        <v>68</v>
      </c>
      <c r="C61" s="13" t="s">
        <v>69</v>
      </c>
      <c r="D61" s="13" t="s">
        <v>70</v>
      </c>
    </row>
    <row r="62" spans="1:4" ht="12.75">
      <c r="A62" s="14" t="s">
        <v>8</v>
      </c>
      <c r="B62" s="16" t="s">
        <v>71</v>
      </c>
      <c r="C62" s="51"/>
      <c r="D62" s="2">
        <f>IF((C62*22*2)-(D28*6%)&gt;0,(C62*22*2)-(D28*6%),0)</f>
        <v>0</v>
      </c>
    </row>
    <row r="63" spans="1:4" ht="12.75">
      <c r="A63" s="14" t="s">
        <v>10</v>
      </c>
      <c r="B63" s="60" t="s">
        <v>72</v>
      </c>
      <c r="C63" s="51"/>
      <c r="D63" s="2">
        <f>C63*22</f>
        <v>0</v>
      </c>
    </row>
    <row r="64" spans="1:4" ht="12.75">
      <c r="A64" s="14" t="s">
        <v>13</v>
      </c>
      <c r="B64" s="61" t="s">
        <v>73</v>
      </c>
      <c r="C64" s="124"/>
      <c r="D64" s="125"/>
    </row>
    <row r="65" spans="1:4" ht="12.75">
      <c r="A65" s="14" t="s">
        <v>15</v>
      </c>
      <c r="B65" s="62" t="s">
        <v>74</v>
      </c>
      <c r="C65" s="126"/>
      <c r="D65" s="127"/>
    </row>
    <row r="66" spans="1:4" ht="12.75">
      <c r="A66" s="14" t="s">
        <v>17</v>
      </c>
      <c r="B66" s="62" t="s">
        <v>75</v>
      </c>
      <c r="C66" s="126"/>
      <c r="D66" s="127"/>
    </row>
    <row r="67" spans="1:4" ht="12.75">
      <c r="A67" s="14" t="s">
        <v>56</v>
      </c>
      <c r="B67" s="62" t="s">
        <v>76</v>
      </c>
      <c r="C67" s="128"/>
      <c r="D67" s="129"/>
    </row>
    <row r="68" spans="1:4" ht="12.75">
      <c r="A68" s="3"/>
      <c r="B68" s="4" t="s">
        <v>77</v>
      </c>
      <c r="C68" s="164">
        <f>D62+D63+C64+C65+C66+C67</f>
        <v>0</v>
      </c>
      <c r="D68" s="165"/>
    </row>
    <row r="69" spans="1:4" ht="27" customHeight="1">
      <c r="A69" s="120" t="s">
        <v>78</v>
      </c>
      <c r="B69" s="121"/>
      <c r="C69" s="121"/>
      <c r="D69" s="121"/>
    </row>
    <row r="70" spans="1:4">
      <c r="A70" s="122"/>
      <c r="B70" s="123"/>
      <c r="C70" s="123"/>
      <c r="D70" s="123"/>
    </row>
    <row r="71" spans="1:4" ht="29.25" customHeight="1">
      <c r="A71" s="115" t="s">
        <v>79</v>
      </c>
      <c r="B71" s="116"/>
      <c r="C71" s="116"/>
      <c r="D71" s="116"/>
    </row>
    <row r="72" spans="1:4" ht="25.5">
      <c r="A72" s="24">
        <v>2</v>
      </c>
      <c r="B72" s="24" t="s">
        <v>80</v>
      </c>
      <c r="C72" s="24" t="s">
        <v>39</v>
      </c>
      <c r="D72" s="24" t="s">
        <v>30</v>
      </c>
    </row>
    <row r="73" spans="1:4" ht="25.5">
      <c r="A73" s="31" t="s">
        <v>37</v>
      </c>
      <c r="B73" s="32" t="s">
        <v>38</v>
      </c>
      <c r="C73" s="37">
        <f>C40</f>
        <v>0.1486518</v>
      </c>
      <c r="D73" s="33">
        <f>D40</f>
        <v>541.53107480999995</v>
      </c>
    </row>
    <row r="74" spans="1:4" ht="12.75">
      <c r="A74" s="31" t="s">
        <v>49</v>
      </c>
      <c r="B74" s="32" t="s">
        <v>50</v>
      </c>
      <c r="C74" s="37">
        <f>C55</f>
        <v>0.33800000000000002</v>
      </c>
      <c r="D74" s="33">
        <f>D55</f>
        <v>1231.3171</v>
      </c>
    </row>
    <row r="75" spans="1:4" ht="12.75">
      <c r="A75" s="31" t="s">
        <v>67</v>
      </c>
      <c r="B75" s="32" t="s">
        <v>68</v>
      </c>
      <c r="C75" s="37" t="s">
        <v>81</v>
      </c>
      <c r="D75" s="33">
        <f>C68</f>
        <v>0</v>
      </c>
    </row>
    <row r="76" spans="1:4" ht="12.75">
      <c r="A76" s="146" t="s">
        <v>82</v>
      </c>
      <c r="B76" s="146"/>
      <c r="C76" s="38" t="s">
        <v>81</v>
      </c>
      <c r="D76" s="15">
        <f>SUM(D73:D75)</f>
        <v>1772.8481748099998</v>
      </c>
    </row>
    <row r="77" spans="1:4">
      <c r="A77" s="46"/>
      <c r="B77" s="47"/>
      <c r="C77" s="47"/>
      <c r="D77" s="47"/>
    </row>
    <row r="78" spans="1:4">
      <c r="A78" s="46"/>
      <c r="B78" s="47"/>
      <c r="C78" s="47"/>
      <c r="D78" s="47"/>
    </row>
    <row r="79" spans="1:4" ht="27" customHeight="1">
      <c r="A79" s="115" t="s">
        <v>83</v>
      </c>
      <c r="B79" s="116"/>
      <c r="C79" s="116"/>
      <c r="D79" s="116"/>
    </row>
    <row r="80" spans="1:4" ht="18.75" customHeight="1">
      <c r="A80" s="24">
        <v>3</v>
      </c>
      <c r="B80" s="24" t="s">
        <v>84</v>
      </c>
      <c r="C80" s="24" t="s">
        <v>39</v>
      </c>
      <c r="D80" s="24" t="s">
        <v>30</v>
      </c>
    </row>
    <row r="81" spans="1:4" ht="12.75">
      <c r="A81" s="31" t="s">
        <v>8</v>
      </c>
      <c r="B81" s="68" t="s">
        <v>85</v>
      </c>
      <c r="C81" s="69">
        <v>4.1999999999999997E-3</v>
      </c>
      <c r="D81" s="33">
        <f t="shared" ref="D81:D86" si="0">D$30*C81</f>
        <v>15.300389999999998</v>
      </c>
    </row>
    <row r="82" spans="1:4" ht="62.25">
      <c r="A82" s="31" t="s">
        <v>10</v>
      </c>
      <c r="B82" s="68" t="s">
        <v>86</v>
      </c>
      <c r="C82" s="69">
        <f>C81*C54</f>
        <v>3.3599999999999998E-4</v>
      </c>
      <c r="D82" s="33">
        <f t="shared" si="0"/>
        <v>1.2240311999999998</v>
      </c>
    </row>
    <row r="83" spans="1:4" ht="62.25">
      <c r="A83" s="31" t="s">
        <v>13</v>
      </c>
      <c r="B83" s="68" t="s">
        <v>87</v>
      </c>
      <c r="C83" s="69">
        <f>40%*C55*C81</f>
        <v>5.6784000000000001E-4</v>
      </c>
      <c r="D83" s="33">
        <f t="shared" si="0"/>
        <v>2.0686127279999997</v>
      </c>
    </row>
    <row r="84" spans="1:4" ht="12.75">
      <c r="A84" s="31" t="s">
        <v>15</v>
      </c>
      <c r="B84" s="68" t="s">
        <v>88</v>
      </c>
      <c r="C84" s="69">
        <v>1.9400000000000001E-2</v>
      </c>
      <c r="D84" s="33">
        <f t="shared" si="0"/>
        <v>70.673230000000004</v>
      </c>
    </row>
    <row r="85" spans="1:4" ht="62.25">
      <c r="A85" s="31" t="s">
        <v>17</v>
      </c>
      <c r="B85" s="68" t="s">
        <v>89</v>
      </c>
      <c r="C85" s="69">
        <f>C55*C84</f>
        <v>6.5572000000000009E-3</v>
      </c>
      <c r="D85" s="33">
        <f t="shared" si="0"/>
        <v>23.887551740000003</v>
      </c>
    </row>
    <row r="86" spans="1:4" ht="62.25">
      <c r="A86" s="31" t="s">
        <v>56</v>
      </c>
      <c r="B86" s="68" t="s">
        <v>90</v>
      </c>
      <c r="C86" s="69">
        <f>40%*C55*C84</f>
        <v>2.6228800000000002E-3</v>
      </c>
      <c r="D86" s="33">
        <f t="shared" si="0"/>
        <v>9.5550206959999997</v>
      </c>
    </row>
    <row r="87" spans="1:4" ht="12.75">
      <c r="A87" s="146" t="s">
        <v>91</v>
      </c>
      <c r="B87" s="146"/>
      <c r="C87" s="34">
        <f>SUM(C81:C86)</f>
        <v>3.3683919999999999E-2</v>
      </c>
      <c r="D87" s="15">
        <f>SUM(D81:D86)</f>
        <v>122.70883636400001</v>
      </c>
    </row>
    <row r="88" spans="1:4" ht="66" customHeight="1">
      <c r="A88" s="113" t="s">
        <v>92</v>
      </c>
      <c r="B88" s="114"/>
      <c r="C88" s="114"/>
      <c r="D88" s="114"/>
    </row>
    <row r="89" spans="1:4" ht="12.75">
      <c r="A89" s="44"/>
      <c r="B89" s="45"/>
      <c r="C89" s="45"/>
      <c r="D89" s="45"/>
    </row>
    <row r="90" spans="1:4" ht="12.75">
      <c r="A90" s="115" t="s">
        <v>93</v>
      </c>
      <c r="B90" s="116"/>
      <c r="C90" s="116"/>
      <c r="D90" s="116"/>
    </row>
    <row r="91" spans="1:4"/>
    <row r="92" spans="1:4" ht="51" customHeight="1">
      <c r="A92" s="117" t="s">
        <v>94</v>
      </c>
      <c r="B92" s="118"/>
      <c r="C92" s="118"/>
      <c r="D92" s="119"/>
    </row>
    <row r="93" spans="1:4" ht="12.75">
      <c r="A93" s="49"/>
      <c r="B93" s="50"/>
      <c r="C93" s="50"/>
      <c r="D93" s="50"/>
    </row>
    <row r="94" spans="1:4" ht="24.75" customHeight="1">
      <c r="A94" s="115" t="s">
        <v>95</v>
      </c>
      <c r="B94" s="116"/>
      <c r="C94" s="116"/>
      <c r="D94" s="116"/>
    </row>
    <row r="95" spans="1:4" ht="19.5" customHeight="1">
      <c r="A95" s="24" t="s">
        <v>96</v>
      </c>
      <c r="B95" s="24" t="s">
        <v>97</v>
      </c>
      <c r="C95" s="24" t="s">
        <v>39</v>
      </c>
      <c r="D95" s="24" t="s">
        <v>30</v>
      </c>
    </row>
    <row r="96" spans="1:4" ht="38.25">
      <c r="A96" s="31" t="s">
        <v>8</v>
      </c>
      <c r="B96" s="32" t="s">
        <v>98</v>
      </c>
      <c r="C96" s="70">
        <v>9.9400000000000002E-2</v>
      </c>
      <c r="D96" s="33">
        <f t="shared" ref="D96:D101" si="1">D$30*C96</f>
        <v>362.10922999999997</v>
      </c>
    </row>
    <row r="97" spans="1:4" ht="12.75">
      <c r="A97" s="31" t="s">
        <v>10</v>
      </c>
      <c r="B97" s="32" t="s">
        <v>99</v>
      </c>
      <c r="C97" s="78"/>
      <c r="D97" s="33">
        <f t="shared" si="1"/>
        <v>0</v>
      </c>
    </row>
    <row r="98" spans="1:4" ht="25.5">
      <c r="A98" s="31" t="s">
        <v>13</v>
      </c>
      <c r="B98" s="32" t="s">
        <v>100</v>
      </c>
      <c r="C98" s="78"/>
      <c r="D98" s="33">
        <f t="shared" si="1"/>
        <v>0</v>
      </c>
    </row>
    <row r="99" spans="1:4" ht="25.5">
      <c r="A99" s="31" t="s">
        <v>15</v>
      </c>
      <c r="B99" s="32" t="s">
        <v>101</v>
      </c>
      <c r="C99" s="78"/>
      <c r="D99" s="33">
        <f t="shared" si="1"/>
        <v>0</v>
      </c>
    </row>
    <row r="100" spans="1:4" ht="25.5">
      <c r="A100" s="31" t="s">
        <v>17</v>
      </c>
      <c r="B100" s="32" t="s">
        <v>102</v>
      </c>
      <c r="C100" s="78"/>
      <c r="D100" s="33">
        <f t="shared" si="1"/>
        <v>0</v>
      </c>
    </row>
    <row r="101" spans="1:4" ht="12.75">
      <c r="A101" s="31" t="s">
        <v>56</v>
      </c>
      <c r="B101" s="32" t="s">
        <v>103</v>
      </c>
      <c r="C101" s="78"/>
      <c r="D101" s="33">
        <f t="shared" si="1"/>
        <v>0</v>
      </c>
    </row>
    <row r="102" spans="1:4" ht="12.75">
      <c r="A102" s="146" t="s">
        <v>104</v>
      </c>
      <c r="B102" s="146"/>
      <c r="C102" s="35">
        <f>SUM(C96:C101)</f>
        <v>9.9400000000000002E-2</v>
      </c>
      <c r="D102" s="15">
        <f>SUM(D96:D101)</f>
        <v>362.10922999999997</v>
      </c>
    </row>
    <row r="103" spans="1:4" ht="25.5">
      <c r="A103" s="66" t="s">
        <v>58</v>
      </c>
      <c r="B103" s="26" t="s">
        <v>105</v>
      </c>
      <c r="C103" s="67">
        <f>C55*C102</f>
        <v>3.3597200000000001E-2</v>
      </c>
      <c r="D103" s="7">
        <f>C103*D30</f>
        <v>122.39291974</v>
      </c>
    </row>
    <row r="104" spans="1:4" ht="12.75">
      <c r="A104" s="146" t="s">
        <v>106</v>
      </c>
      <c r="B104" s="146"/>
      <c r="C104" s="35">
        <f>C102+C103</f>
        <v>0.13299720000000001</v>
      </c>
      <c r="D104" s="15">
        <f>D102+D103</f>
        <v>484.50214973999994</v>
      </c>
    </row>
    <row r="105" spans="1:4" ht="12.75">
      <c r="A105" s="44"/>
      <c r="B105" s="45"/>
      <c r="C105" s="45"/>
      <c r="D105" s="45"/>
    </row>
    <row r="106" spans="1:4" ht="26.25" customHeight="1">
      <c r="A106" s="115" t="s">
        <v>107</v>
      </c>
      <c r="B106" s="116"/>
      <c r="C106" s="116"/>
      <c r="D106" s="116"/>
    </row>
    <row r="107" spans="1:4" ht="25.5">
      <c r="A107" s="24">
        <v>4</v>
      </c>
      <c r="B107" s="24" t="s">
        <v>108</v>
      </c>
      <c r="C107" s="24" t="s">
        <v>39</v>
      </c>
      <c r="D107" s="24" t="s">
        <v>30</v>
      </c>
    </row>
    <row r="108" spans="1:4" ht="12.75">
      <c r="A108" s="31" t="s">
        <v>96</v>
      </c>
      <c r="B108" s="32" t="s">
        <v>109</v>
      </c>
      <c r="C108" s="37">
        <f>C104</f>
        <v>0.13299720000000001</v>
      </c>
      <c r="D108" s="33">
        <f>D104</f>
        <v>484.50214973999994</v>
      </c>
    </row>
    <row r="109" spans="1:4" ht="12.75">
      <c r="A109" s="146" t="s">
        <v>110</v>
      </c>
      <c r="B109" s="146"/>
      <c r="C109" s="38" t="s">
        <v>81</v>
      </c>
      <c r="D109" s="15">
        <f>SUM(D108:D108)</f>
        <v>484.50214973999994</v>
      </c>
    </row>
    <row r="110" spans="1:4" ht="12.75">
      <c r="A110" s="44"/>
      <c r="B110" s="45"/>
      <c r="C110" s="45"/>
      <c r="D110" s="45"/>
    </row>
    <row r="111" spans="1:4" ht="12.75">
      <c r="A111" s="115" t="s">
        <v>111</v>
      </c>
      <c r="B111" s="116"/>
      <c r="C111" s="116"/>
      <c r="D111" s="116"/>
    </row>
    <row r="112" spans="1:4" ht="12.75">
      <c r="A112" s="13">
        <v>5</v>
      </c>
      <c r="B112" s="106" t="s">
        <v>112</v>
      </c>
      <c r="C112" s="106"/>
      <c r="D112" s="13" t="s">
        <v>30</v>
      </c>
    </row>
    <row r="113" spans="1:4" ht="12.75">
      <c r="A113" s="31" t="s">
        <v>8</v>
      </c>
      <c r="B113" s="107" t="s">
        <v>113</v>
      </c>
      <c r="C113" s="107"/>
      <c r="D113" s="82"/>
    </row>
    <row r="114" spans="1:4" ht="12.75">
      <c r="A114" s="31" t="s">
        <v>10</v>
      </c>
      <c r="B114" s="107" t="s">
        <v>114</v>
      </c>
      <c r="C114" s="107"/>
      <c r="D114" s="79"/>
    </row>
    <row r="115" spans="1:4" ht="12.75">
      <c r="A115" s="3"/>
      <c r="B115" s="146" t="s">
        <v>115</v>
      </c>
      <c r="C115" s="146"/>
      <c r="D115" s="15">
        <f>SUM(D113:D113)</f>
        <v>0</v>
      </c>
    </row>
    <row r="116" spans="1:4">
      <c r="A116" s="108" t="s">
        <v>116</v>
      </c>
      <c r="B116" s="109"/>
      <c r="C116" s="109"/>
      <c r="D116" s="109"/>
    </row>
    <row r="117" spans="1:4" ht="12.75">
      <c r="A117" s="110"/>
      <c r="B117" s="111"/>
      <c r="C117" s="111"/>
      <c r="D117" s="111"/>
    </row>
    <row r="118" spans="1:4" ht="12.75">
      <c r="A118" s="112" t="s">
        <v>117</v>
      </c>
      <c r="B118" s="112"/>
      <c r="C118" s="112"/>
      <c r="D118" s="112"/>
    </row>
    <row r="119" spans="1:4" ht="12.75">
      <c r="A119" s="24">
        <v>6</v>
      </c>
      <c r="B119" s="24" t="s">
        <v>118</v>
      </c>
      <c r="C119" s="24" t="s">
        <v>39</v>
      </c>
      <c r="D119" s="24" t="s">
        <v>30</v>
      </c>
    </row>
    <row r="120" spans="1:4" ht="12.75">
      <c r="A120" s="14" t="s">
        <v>8</v>
      </c>
      <c r="B120" s="39" t="s">
        <v>119</v>
      </c>
      <c r="C120" s="78"/>
      <c r="D120" s="8">
        <f>(D30+D76+D87+D109+D115)*C120</f>
        <v>0</v>
      </c>
    </row>
    <row r="121" spans="1:4" ht="12.75">
      <c r="A121" s="14" t="s">
        <v>10</v>
      </c>
      <c r="B121" s="39" t="s">
        <v>120</v>
      </c>
      <c r="C121" s="78"/>
      <c r="D121" s="8">
        <f>(D30+D76+D87+D109+D115+D120)*C121</f>
        <v>0</v>
      </c>
    </row>
    <row r="122" spans="1:4" ht="12.75">
      <c r="A122" s="14" t="s">
        <v>13</v>
      </c>
      <c r="B122" s="39" t="s">
        <v>121</v>
      </c>
      <c r="C122" s="52">
        <f>SUM(C123:C125)</f>
        <v>0</v>
      </c>
      <c r="D122" s="40">
        <f>((D137+D120+D121)/(1-C122))*C122</f>
        <v>0</v>
      </c>
    </row>
    <row r="123" spans="1:4" ht="12.75">
      <c r="A123" s="16"/>
      <c r="B123" s="39" t="s">
        <v>122</v>
      </c>
      <c r="C123" s="78"/>
      <c r="D123" s="8">
        <f>((D137+D120+D121)/(1-C122))*C123</f>
        <v>0</v>
      </c>
    </row>
    <row r="124" spans="1:4" ht="12.75">
      <c r="A124" s="16"/>
      <c r="B124" s="39" t="s">
        <v>123</v>
      </c>
      <c r="C124" s="80"/>
      <c r="D124" s="8">
        <f>((D137+D120+D121)/(1-C122))*C124</f>
        <v>0</v>
      </c>
    </row>
    <row r="125" spans="1:4" ht="12.75">
      <c r="A125" s="16"/>
      <c r="B125" s="39" t="s">
        <v>124</v>
      </c>
      <c r="C125" s="78"/>
      <c r="D125" s="8">
        <f>((D137+D120+D121)/(1-C122))*C125</f>
        <v>0</v>
      </c>
    </row>
    <row r="126" spans="1:4" ht="12.75">
      <c r="A126" s="3"/>
      <c r="B126" s="4" t="s">
        <v>125</v>
      </c>
      <c r="C126" s="35"/>
      <c r="D126" s="15">
        <f>D120+D121+D122</f>
        <v>0</v>
      </c>
    </row>
    <row r="127" spans="1:4" ht="12.75">
      <c r="A127" s="96" t="s">
        <v>126</v>
      </c>
      <c r="B127" s="48"/>
      <c r="C127" s="48"/>
    </row>
    <row r="128" spans="1:4" ht="12.75">
      <c r="A128" s="96" t="s">
        <v>127</v>
      </c>
    </row>
    <row r="129" spans="1:4"/>
    <row r="130" spans="1:4" ht="12.75">
      <c r="A130" s="112" t="s">
        <v>128</v>
      </c>
      <c r="B130" s="112"/>
      <c r="C130" s="112"/>
      <c r="D130" s="112"/>
    </row>
    <row r="131" spans="1:4" ht="24" customHeight="1">
      <c r="A131" s="3"/>
      <c r="B131" s="162" t="s">
        <v>129</v>
      </c>
      <c r="C131" s="162"/>
      <c r="D131" s="24" t="s">
        <v>130</v>
      </c>
    </row>
    <row r="132" spans="1:4" ht="12.75">
      <c r="A132" s="36" t="s">
        <v>8</v>
      </c>
      <c r="B132" s="160" t="s">
        <v>131</v>
      </c>
      <c r="C132" s="160"/>
      <c r="D132" s="33">
        <f>D30</f>
        <v>3642.95</v>
      </c>
    </row>
    <row r="133" spans="1:4" ht="12.75">
      <c r="A133" s="36" t="s">
        <v>10</v>
      </c>
      <c r="B133" s="160" t="s">
        <v>132</v>
      </c>
      <c r="C133" s="160"/>
      <c r="D133" s="33">
        <f>D76</f>
        <v>1772.8481748099998</v>
      </c>
    </row>
    <row r="134" spans="1:4" ht="12.75">
      <c r="A134" s="36" t="s">
        <v>13</v>
      </c>
      <c r="B134" s="160" t="s">
        <v>133</v>
      </c>
      <c r="C134" s="160"/>
      <c r="D134" s="33">
        <f>D87</f>
        <v>122.70883636400001</v>
      </c>
    </row>
    <row r="135" spans="1:4" ht="24" customHeight="1">
      <c r="A135" s="36" t="s">
        <v>15</v>
      </c>
      <c r="B135" s="160" t="s">
        <v>134</v>
      </c>
      <c r="C135" s="160"/>
      <c r="D135" s="7">
        <f>D109</f>
        <v>484.50214973999994</v>
      </c>
    </row>
    <row r="136" spans="1:4" ht="12.75">
      <c r="A136" s="36" t="s">
        <v>17</v>
      </c>
      <c r="B136" s="160" t="s">
        <v>135</v>
      </c>
      <c r="C136" s="160"/>
      <c r="D136" s="33">
        <f>D115</f>
        <v>0</v>
      </c>
    </row>
    <row r="137" spans="1:4" ht="16.5" customHeight="1">
      <c r="A137" s="146" t="s">
        <v>136</v>
      </c>
      <c r="B137" s="146"/>
      <c r="C137" s="146"/>
      <c r="D137" s="15">
        <f>SUM(D132:D136)</f>
        <v>6023.009160913999</v>
      </c>
    </row>
    <row r="138" spans="1:4" ht="12.75">
      <c r="A138" s="36" t="s">
        <v>56</v>
      </c>
      <c r="B138" s="161" t="s">
        <v>137</v>
      </c>
      <c r="C138" s="161"/>
      <c r="D138" s="33">
        <f>D126</f>
        <v>0</v>
      </c>
    </row>
    <row r="139" spans="1:4" ht="16.5" customHeight="1">
      <c r="A139" s="146" t="s">
        <v>138</v>
      </c>
      <c r="B139" s="146"/>
      <c r="C139" s="146"/>
      <c r="D139" s="15">
        <f>TRUNC((D137+D138),2)</f>
        <v>6023</v>
      </c>
    </row>
    <row r="140" spans="1:4" ht="12.75" customHeight="1">
      <c r="A140" s="156" t="s">
        <v>139</v>
      </c>
      <c r="B140" s="156"/>
      <c r="C140" s="156"/>
      <c r="D140" s="156"/>
    </row>
    <row r="144" spans="1:4" hidden="1">
      <c r="C144" s="41"/>
    </row>
  </sheetData>
  <sheetProtection formatCells="0" formatColumns="0" formatRows="0" insertColumns="0" insertRows="0"/>
  <mergeCells count="74">
    <mergeCell ref="B12:C12"/>
    <mergeCell ref="A7:B7"/>
    <mergeCell ref="C7:D7"/>
    <mergeCell ref="A8:B8"/>
    <mergeCell ref="C8:D8"/>
    <mergeCell ref="B11:C11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B132:C132"/>
    <mergeCell ref="A109:B109"/>
    <mergeCell ref="A111:D111"/>
    <mergeCell ref="B112:C112"/>
    <mergeCell ref="B113:C113"/>
    <mergeCell ref="B114:C114"/>
    <mergeCell ref="B115:C115"/>
    <mergeCell ref="A116:D116"/>
    <mergeCell ref="A117:D117"/>
    <mergeCell ref="A118:D118"/>
    <mergeCell ref="A130:D130"/>
    <mergeCell ref="B131:C131"/>
    <mergeCell ref="A139:C139"/>
    <mergeCell ref="A140:D140"/>
    <mergeCell ref="B133:C133"/>
    <mergeCell ref="B134:C134"/>
    <mergeCell ref="B135:C135"/>
    <mergeCell ref="B136:C136"/>
    <mergeCell ref="A137:C137"/>
    <mergeCell ref="B138:C13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V58"/>
  <sheetViews>
    <sheetView showGridLines="0" view="pageBreakPreview" zoomScaleNormal="100" zoomScaleSheetLayoutView="100" workbookViewId="0">
      <selection activeCell="A19" sqref="A19:G19"/>
    </sheetView>
  </sheetViews>
  <sheetFormatPr defaultColWidth="0" defaultRowHeight="12.75" customHeight="1" zeroHeight="1"/>
  <cols>
    <col min="1" max="1" width="5.42578125" style="64" bestFit="1" customWidth="1"/>
    <col min="2" max="2" width="11.42578125" style="64" bestFit="1" customWidth="1"/>
    <col min="3" max="3" width="16.28515625" style="64" customWidth="1"/>
    <col min="4" max="4" width="13.28515625" style="64" bestFit="1" customWidth="1"/>
    <col min="5" max="5" width="20" style="64" bestFit="1" customWidth="1"/>
    <col min="6" max="6" width="21.7109375" style="64" bestFit="1" customWidth="1"/>
    <col min="7" max="7" width="21.42578125" style="64" bestFit="1" customWidth="1"/>
    <col min="8" max="8" width="14.5703125" style="1" hidden="1" customWidth="1"/>
    <col min="9" max="11" width="0" style="1" hidden="1" customWidth="1"/>
    <col min="12" max="12" width="24.42578125" style="1" hidden="1" customWidth="1"/>
    <col min="13" max="16384" width="0" style="1" hidden="1"/>
  </cols>
  <sheetData>
    <row r="1" spans="1:256">
      <c r="A1" s="77" t="s">
        <v>0</v>
      </c>
      <c r="B1" s="77"/>
      <c r="C1" s="77"/>
      <c r="D1" s="77"/>
      <c r="E1" s="77"/>
      <c r="F1" s="77"/>
      <c r="G1" s="77"/>
    </row>
    <row r="2" spans="1:256">
      <c r="A2" s="77" t="s">
        <v>1</v>
      </c>
      <c r="B2" s="77"/>
      <c r="C2" s="77"/>
      <c r="D2" s="77"/>
      <c r="E2" s="77"/>
      <c r="F2" s="77"/>
      <c r="G2" s="77"/>
    </row>
    <row r="3" spans="1:256">
      <c r="A3" s="77" t="s">
        <v>2</v>
      </c>
      <c r="B3" s="77"/>
      <c r="C3" s="77"/>
      <c r="D3" s="77"/>
      <c r="E3" s="77"/>
      <c r="F3" s="77"/>
      <c r="G3" s="77"/>
    </row>
    <row r="4" spans="1:256">
      <c r="A4" s="77" t="s">
        <v>3</v>
      </c>
      <c r="B4" s="77"/>
      <c r="C4" s="77"/>
      <c r="D4" s="77"/>
      <c r="E4" s="77"/>
      <c r="F4" s="77"/>
      <c r="G4" s="77"/>
    </row>
    <row r="5" spans="1:256">
      <c r="A5" s="77" t="s">
        <v>4</v>
      </c>
      <c r="B5" s="77"/>
      <c r="C5" s="77"/>
      <c r="D5" s="77"/>
      <c r="E5" s="77"/>
      <c r="F5" s="77"/>
      <c r="G5" s="77"/>
    </row>
    <row r="6" spans="1:256">
      <c r="A6" s="65"/>
      <c r="B6" s="65"/>
      <c r="C6" s="65"/>
      <c r="D6" s="65"/>
      <c r="E6" s="65"/>
      <c r="F6" s="65"/>
      <c r="G6" s="65"/>
    </row>
    <row r="7" spans="1:256" ht="12.75" customHeight="1">
      <c r="A7" s="135" t="s">
        <v>5</v>
      </c>
      <c r="B7" s="135"/>
      <c r="C7" s="135"/>
      <c r="D7" s="135"/>
      <c r="E7" s="135"/>
      <c r="F7" s="135" t="s">
        <v>6</v>
      </c>
      <c r="G7" s="135"/>
      <c r="H7" s="63"/>
      <c r="I7" s="135" t="s">
        <v>5</v>
      </c>
      <c r="J7" s="135"/>
      <c r="K7" s="170" t="s">
        <v>150</v>
      </c>
      <c r="L7" s="170"/>
      <c r="M7" s="135" t="s">
        <v>5</v>
      </c>
      <c r="N7" s="135"/>
      <c r="O7" s="170" t="s">
        <v>150</v>
      </c>
      <c r="P7" s="170"/>
      <c r="Q7" s="135" t="s">
        <v>5</v>
      </c>
      <c r="R7" s="135"/>
      <c r="S7" s="170" t="s">
        <v>150</v>
      </c>
      <c r="T7" s="170"/>
      <c r="U7" s="135" t="s">
        <v>5</v>
      </c>
      <c r="V7" s="135"/>
      <c r="W7" s="170" t="s">
        <v>150</v>
      </c>
      <c r="X7" s="170"/>
      <c r="Y7" s="135" t="s">
        <v>5</v>
      </c>
      <c r="Z7" s="135"/>
      <c r="AA7" s="170" t="s">
        <v>150</v>
      </c>
      <c r="AB7" s="170"/>
      <c r="AC7" s="135" t="s">
        <v>5</v>
      </c>
      <c r="AD7" s="135"/>
      <c r="AE7" s="170" t="s">
        <v>150</v>
      </c>
      <c r="AF7" s="170"/>
      <c r="AG7" s="135" t="s">
        <v>5</v>
      </c>
      <c r="AH7" s="135"/>
      <c r="AI7" s="170" t="s">
        <v>150</v>
      </c>
      <c r="AJ7" s="170"/>
      <c r="AK7" s="135" t="s">
        <v>5</v>
      </c>
      <c r="AL7" s="135"/>
      <c r="AM7" s="170" t="s">
        <v>150</v>
      </c>
      <c r="AN7" s="170"/>
      <c r="AO7" s="135" t="s">
        <v>5</v>
      </c>
      <c r="AP7" s="135"/>
      <c r="AQ7" s="170" t="s">
        <v>150</v>
      </c>
      <c r="AR7" s="170"/>
      <c r="AS7" s="135" t="s">
        <v>5</v>
      </c>
      <c r="AT7" s="135"/>
      <c r="AU7" s="170" t="s">
        <v>150</v>
      </c>
      <c r="AV7" s="170"/>
      <c r="AW7" s="135" t="s">
        <v>5</v>
      </c>
      <c r="AX7" s="135"/>
      <c r="AY7" s="170" t="s">
        <v>150</v>
      </c>
      <c r="AZ7" s="170"/>
      <c r="BA7" s="135" t="s">
        <v>5</v>
      </c>
      <c r="BB7" s="135"/>
      <c r="BC7" s="170" t="s">
        <v>150</v>
      </c>
      <c r="BD7" s="170"/>
      <c r="BE7" s="135" t="s">
        <v>5</v>
      </c>
      <c r="BF7" s="135"/>
      <c r="BG7" s="170" t="s">
        <v>150</v>
      </c>
      <c r="BH7" s="170"/>
      <c r="BI7" s="135" t="s">
        <v>5</v>
      </c>
      <c r="BJ7" s="135"/>
      <c r="BK7" s="170" t="s">
        <v>150</v>
      </c>
      <c r="BL7" s="170"/>
      <c r="BM7" s="135" t="s">
        <v>5</v>
      </c>
      <c r="BN7" s="135"/>
      <c r="BO7" s="170" t="s">
        <v>150</v>
      </c>
      <c r="BP7" s="170"/>
      <c r="BQ7" s="135" t="s">
        <v>5</v>
      </c>
      <c r="BR7" s="135"/>
      <c r="BS7" s="170" t="s">
        <v>150</v>
      </c>
      <c r="BT7" s="170"/>
      <c r="BU7" s="135" t="s">
        <v>5</v>
      </c>
      <c r="BV7" s="135"/>
      <c r="BW7" s="170" t="s">
        <v>150</v>
      </c>
      <c r="BX7" s="170"/>
      <c r="BY7" s="135" t="s">
        <v>5</v>
      </c>
      <c r="BZ7" s="135"/>
      <c r="CA7" s="170" t="s">
        <v>150</v>
      </c>
      <c r="CB7" s="170"/>
      <c r="CC7" s="135" t="s">
        <v>5</v>
      </c>
      <c r="CD7" s="135"/>
      <c r="CE7" s="170" t="s">
        <v>150</v>
      </c>
      <c r="CF7" s="170"/>
      <c r="CG7" s="135" t="s">
        <v>5</v>
      </c>
      <c r="CH7" s="135"/>
      <c r="CI7" s="170" t="s">
        <v>150</v>
      </c>
      <c r="CJ7" s="170"/>
      <c r="CK7" s="135" t="s">
        <v>5</v>
      </c>
      <c r="CL7" s="135"/>
      <c r="CM7" s="170" t="s">
        <v>150</v>
      </c>
      <c r="CN7" s="170"/>
      <c r="CO7" s="135" t="s">
        <v>5</v>
      </c>
      <c r="CP7" s="135"/>
      <c r="CQ7" s="170" t="s">
        <v>150</v>
      </c>
      <c r="CR7" s="170"/>
      <c r="CS7" s="135" t="s">
        <v>5</v>
      </c>
      <c r="CT7" s="135"/>
      <c r="CU7" s="170" t="s">
        <v>150</v>
      </c>
      <c r="CV7" s="170"/>
      <c r="CW7" s="135" t="s">
        <v>5</v>
      </c>
      <c r="CX7" s="135"/>
      <c r="CY7" s="170" t="s">
        <v>150</v>
      </c>
      <c r="CZ7" s="170"/>
      <c r="DA7" s="135" t="s">
        <v>5</v>
      </c>
      <c r="DB7" s="135"/>
      <c r="DC7" s="170" t="s">
        <v>150</v>
      </c>
      <c r="DD7" s="170"/>
      <c r="DE7" s="135" t="s">
        <v>5</v>
      </c>
      <c r="DF7" s="135"/>
      <c r="DG7" s="170" t="s">
        <v>150</v>
      </c>
      <c r="DH7" s="170"/>
      <c r="DI7" s="135" t="s">
        <v>5</v>
      </c>
      <c r="DJ7" s="135"/>
      <c r="DK7" s="170" t="s">
        <v>150</v>
      </c>
      <c r="DL7" s="170"/>
      <c r="DM7" s="135" t="s">
        <v>5</v>
      </c>
      <c r="DN7" s="135"/>
      <c r="DO7" s="170" t="s">
        <v>150</v>
      </c>
      <c r="DP7" s="170"/>
      <c r="DQ7" s="135" t="s">
        <v>5</v>
      </c>
      <c r="DR7" s="135"/>
      <c r="DS7" s="170" t="s">
        <v>150</v>
      </c>
      <c r="DT7" s="170"/>
      <c r="DU7" s="135" t="s">
        <v>5</v>
      </c>
      <c r="DV7" s="135"/>
      <c r="DW7" s="170" t="s">
        <v>150</v>
      </c>
      <c r="DX7" s="170"/>
      <c r="DY7" s="135" t="s">
        <v>5</v>
      </c>
      <c r="DZ7" s="135"/>
      <c r="EA7" s="170" t="s">
        <v>150</v>
      </c>
      <c r="EB7" s="170"/>
      <c r="EC7" s="135" t="s">
        <v>5</v>
      </c>
      <c r="ED7" s="135"/>
      <c r="EE7" s="170" t="s">
        <v>150</v>
      </c>
      <c r="EF7" s="170"/>
      <c r="EG7" s="135" t="s">
        <v>5</v>
      </c>
      <c r="EH7" s="135"/>
      <c r="EI7" s="170" t="s">
        <v>150</v>
      </c>
      <c r="EJ7" s="170"/>
      <c r="EK7" s="135" t="s">
        <v>5</v>
      </c>
      <c r="EL7" s="135"/>
      <c r="EM7" s="170" t="s">
        <v>150</v>
      </c>
      <c r="EN7" s="170"/>
      <c r="EO7" s="135" t="s">
        <v>5</v>
      </c>
      <c r="EP7" s="135"/>
      <c r="EQ7" s="170" t="s">
        <v>150</v>
      </c>
      <c r="ER7" s="170"/>
      <c r="ES7" s="135" t="s">
        <v>5</v>
      </c>
      <c r="ET7" s="135"/>
      <c r="EU7" s="170" t="s">
        <v>150</v>
      </c>
      <c r="EV7" s="170"/>
      <c r="EW7" s="135" t="s">
        <v>5</v>
      </c>
      <c r="EX7" s="135"/>
      <c r="EY7" s="170" t="s">
        <v>150</v>
      </c>
      <c r="EZ7" s="170"/>
      <c r="FA7" s="135" t="s">
        <v>5</v>
      </c>
      <c r="FB7" s="135"/>
      <c r="FC7" s="170" t="s">
        <v>150</v>
      </c>
      <c r="FD7" s="170"/>
      <c r="FE7" s="135" t="s">
        <v>5</v>
      </c>
      <c r="FF7" s="135"/>
      <c r="FG7" s="170" t="s">
        <v>150</v>
      </c>
      <c r="FH7" s="170"/>
      <c r="FI7" s="135" t="s">
        <v>5</v>
      </c>
      <c r="FJ7" s="135"/>
      <c r="FK7" s="170" t="s">
        <v>150</v>
      </c>
      <c r="FL7" s="170"/>
      <c r="FM7" s="135" t="s">
        <v>5</v>
      </c>
      <c r="FN7" s="135"/>
      <c r="FO7" s="170" t="s">
        <v>150</v>
      </c>
      <c r="FP7" s="170"/>
      <c r="FQ7" s="135" t="s">
        <v>5</v>
      </c>
      <c r="FR7" s="135"/>
      <c r="FS7" s="170" t="s">
        <v>150</v>
      </c>
      <c r="FT7" s="170"/>
      <c r="FU7" s="135" t="s">
        <v>5</v>
      </c>
      <c r="FV7" s="135"/>
      <c r="FW7" s="170" t="s">
        <v>150</v>
      </c>
      <c r="FX7" s="170"/>
      <c r="FY7" s="135" t="s">
        <v>5</v>
      </c>
      <c r="FZ7" s="135"/>
      <c r="GA7" s="170" t="s">
        <v>150</v>
      </c>
      <c r="GB7" s="170"/>
      <c r="GC7" s="135" t="s">
        <v>5</v>
      </c>
      <c r="GD7" s="135"/>
      <c r="GE7" s="170" t="s">
        <v>150</v>
      </c>
      <c r="GF7" s="170"/>
      <c r="GG7" s="135" t="s">
        <v>5</v>
      </c>
      <c r="GH7" s="135"/>
      <c r="GI7" s="170" t="s">
        <v>150</v>
      </c>
      <c r="GJ7" s="170"/>
      <c r="GK7" s="135" t="s">
        <v>5</v>
      </c>
      <c r="GL7" s="135"/>
      <c r="GM7" s="170" t="s">
        <v>150</v>
      </c>
      <c r="GN7" s="170"/>
      <c r="GO7" s="135" t="s">
        <v>5</v>
      </c>
      <c r="GP7" s="135"/>
      <c r="GQ7" s="170" t="s">
        <v>150</v>
      </c>
      <c r="GR7" s="170"/>
      <c r="GS7" s="135" t="s">
        <v>5</v>
      </c>
      <c r="GT7" s="135"/>
      <c r="GU7" s="170" t="s">
        <v>150</v>
      </c>
      <c r="GV7" s="170"/>
      <c r="GW7" s="135" t="s">
        <v>5</v>
      </c>
      <c r="GX7" s="135"/>
      <c r="GY7" s="170" t="s">
        <v>150</v>
      </c>
      <c r="GZ7" s="170"/>
      <c r="HA7" s="135" t="s">
        <v>5</v>
      </c>
      <c r="HB7" s="135"/>
      <c r="HC7" s="170" t="s">
        <v>150</v>
      </c>
      <c r="HD7" s="170"/>
      <c r="HE7" s="135" t="s">
        <v>5</v>
      </c>
      <c r="HF7" s="135"/>
      <c r="HG7" s="170" t="s">
        <v>150</v>
      </c>
      <c r="HH7" s="170"/>
      <c r="HI7" s="135" t="s">
        <v>5</v>
      </c>
      <c r="HJ7" s="135"/>
      <c r="HK7" s="170" t="s">
        <v>150</v>
      </c>
      <c r="HL7" s="170"/>
      <c r="HM7" s="135" t="s">
        <v>5</v>
      </c>
      <c r="HN7" s="135"/>
      <c r="HO7" s="170" t="s">
        <v>150</v>
      </c>
      <c r="HP7" s="170"/>
      <c r="HQ7" s="135" t="s">
        <v>5</v>
      </c>
      <c r="HR7" s="135"/>
      <c r="HS7" s="170" t="s">
        <v>150</v>
      </c>
      <c r="HT7" s="170"/>
      <c r="HU7" s="135" t="s">
        <v>5</v>
      </c>
      <c r="HV7" s="135"/>
      <c r="HW7" s="170" t="s">
        <v>150</v>
      </c>
      <c r="HX7" s="170"/>
      <c r="HY7" s="135" t="s">
        <v>5</v>
      </c>
      <c r="HZ7" s="135"/>
      <c r="IA7" s="170" t="s">
        <v>150</v>
      </c>
      <c r="IB7" s="170"/>
      <c r="IC7" s="135" t="s">
        <v>5</v>
      </c>
      <c r="ID7" s="135"/>
      <c r="IE7" s="170" t="s">
        <v>150</v>
      </c>
      <c r="IF7" s="170"/>
      <c r="IG7" s="135" t="s">
        <v>5</v>
      </c>
      <c r="IH7" s="135"/>
      <c r="II7" s="170" t="s">
        <v>150</v>
      </c>
      <c r="IJ7" s="170"/>
      <c r="IK7" s="135" t="s">
        <v>5</v>
      </c>
      <c r="IL7" s="135"/>
      <c r="IM7" s="170" t="s">
        <v>150</v>
      </c>
      <c r="IN7" s="170"/>
      <c r="IO7" s="135" t="s">
        <v>5</v>
      </c>
      <c r="IP7" s="135"/>
      <c r="IQ7" s="170" t="s">
        <v>150</v>
      </c>
      <c r="IR7" s="170"/>
      <c r="IS7" s="135" t="s">
        <v>5</v>
      </c>
      <c r="IT7" s="135"/>
      <c r="IU7" s="170" t="s">
        <v>150</v>
      </c>
      <c r="IV7" s="170"/>
    </row>
    <row r="8" spans="1:256" ht="15" customHeight="1">
      <c r="A8" s="135" t="s">
        <v>7</v>
      </c>
      <c r="B8" s="135"/>
      <c r="C8" s="135"/>
      <c r="D8" s="135"/>
      <c r="E8" s="135"/>
      <c r="F8" s="151" t="s">
        <v>165</v>
      </c>
      <c r="G8" s="151"/>
      <c r="H8" s="62"/>
      <c r="I8" s="135" t="s">
        <v>7</v>
      </c>
      <c r="J8" s="135"/>
      <c r="K8" s="170" t="s">
        <v>151</v>
      </c>
      <c r="L8" s="170"/>
      <c r="M8" s="135" t="s">
        <v>7</v>
      </c>
      <c r="N8" s="135"/>
      <c r="O8" s="170" t="s">
        <v>151</v>
      </c>
      <c r="P8" s="170"/>
      <c r="Q8" s="135" t="s">
        <v>7</v>
      </c>
      <c r="R8" s="135"/>
      <c r="S8" s="170" t="s">
        <v>151</v>
      </c>
      <c r="T8" s="170"/>
      <c r="U8" s="135" t="s">
        <v>7</v>
      </c>
      <c r="V8" s="135"/>
      <c r="W8" s="170" t="s">
        <v>151</v>
      </c>
      <c r="X8" s="170"/>
      <c r="Y8" s="135" t="s">
        <v>7</v>
      </c>
      <c r="Z8" s="135"/>
      <c r="AA8" s="170" t="s">
        <v>151</v>
      </c>
      <c r="AB8" s="170"/>
      <c r="AC8" s="135" t="s">
        <v>7</v>
      </c>
      <c r="AD8" s="135"/>
      <c r="AE8" s="170" t="s">
        <v>151</v>
      </c>
      <c r="AF8" s="170"/>
      <c r="AG8" s="135" t="s">
        <v>7</v>
      </c>
      <c r="AH8" s="135"/>
      <c r="AI8" s="170" t="s">
        <v>151</v>
      </c>
      <c r="AJ8" s="170"/>
      <c r="AK8" s="135" t="s">
        <v>7</v>
      </c>
      <c r="AL8" s="135"/>
      <c r="AM8" s="170" t="s">
        <v>151</v>
      </c>
      <c r="AN8" s="170"/>
      <c r="AO8" s="135" t="s">
        <v>7</v>
      </c>
      <c r="AP8" s="135"/>
      <c r="AQ8" s="170" t="s">
        <v>151</v>
      </c>
      <c r="AR8" s="170"/>
      <c r="AS8" s="135" t="s">
        <v>7</v>
      </c>
      <c r="AT8" s="135"/>
      <c r="AU8" s="170" t="s">
        <v>151</v>
      </c>
      <c r="AV8" s="170"/>
      <c r="AW8" s="135" t="s">
        <v>7</v>
      </c>
      <c r="AX8" s="135"/>
      <c r="AY8" s="170" t="s">
        <v>151</v>
      </c>
      <c r="AZ8" s="170"/>
      <c r="BA8" s="135" t="s">
        <v>7</v>
      </c>
      <c r="BB8" s="135"/>
      <c r="BC8" s="170" t="s">
        <v>151</v>
      </c>
      <c r="BD8" s="170"/>
      <c r="BE8" s="135" t="s">
        <v>7</v>
      </c>
      <c r="BF8" s="135"/>
      <c r="BG8" s="170" t="s">
        <v>151</v>
      </c>
      <c r="BH8" s="170"/>
      <c r="BI8" s="135" t="s">
        <v>7</v>
      </c>
      <c r="BJ8" s="135"/>
      <c r="BK8" s="170" t="s">
        <v>151</v>
      </c>
      <c r="BL8" s="170"/>
      <c r="BM8" s="135" t="s">
        <v>7</v>
      </c>
      <c r="BN8" s="135"/>
      <c r="BO8" s="170" t="s">
        <v>151</v>
      </c>
      <c r="BP8" s="170"/>
      <c r="BQ8" s="135" t="s">
        <v>7</v>
      </c>
      <c r="BR8" s="135"/>
      <c r="BS8" s="170" t="s">
        <v>151</v>
      </c>
      <c r="BT8" s="170"/>
      <c r="BU8" s="135" t="s">
        <v>7</v>
      </c>
      <c r="BV8" s="135"/>
      <c r="BW8" s="170" t="s">
        <v>151</v>
      </c>
      <c r="BX8" s="170"/>
      <c r="BY8" s="135" t="s">
        <v>7</v>
      </c>
      <c r="BZ8" s="135"/>
      <c r="CA8" s="170" t="s">
        <v>151</v>
      </c>
      <c r="CB8" s="170"/>
      <c r="CC8" s="135" t="s">
        <v>7</v>
      </c>
      <c r="CD8" s="135"/>
      <c r="CE8" s="170" t="s">
        <v>151</v>
      </c>
      <c r="CF8" s="170"/>
      <c r="CG8" s="135" t="s">
        <v>7</v>
      </c>
      <c r="CH8" s="135"/>
      <c r="CI8" s="170" t="s">
        <v>151</v>
      </c>
      <c r="CJ8" s="170"/>
      <c r="CK8" s="135" t="s">
        <v>7</v>
      </c>
      <c r="CL8" s="135"/>
      <c r="CM8" s="170" t="s">
        <v>151</v>
      </c>
      <c r="CN8" s="170"/>
      <c r="CO8" s="135" t="s">
        <v>7</v>
      </c>
      <c r="CP8" s="135"/>
      <c r="CQ8" s="170" t="s">
        <v>151</v>
      </c>
      <c r="CR8" s="170"/>
      <c r="CS8" s="135" t="s">
        <v>7</v>
      </c>
      <c r="CT8" s="135"/>
      <c r="CU8" s="170" t="s">
        <v>151</v>
      </c>
      <c r="CV8" s="170"/>
      <c r="CW8" s="135" t="s">
        <v>7</v>
      </c>
      <c r="CX8" s="135"/>
      <c r="CY8" s="170" t="s">
        <v>151</v>
      </c>
      <c r="CZ8" s="170"/>
      <c r="DA8" s="135" t="s">
        <v>7</v>
      </c>
      <c r="DB8" s="135"/>
      <c r="DC8" s="170" t="s">
        <v>151</v>
      </c>
      <c r="DD8" s="170"/>
      <c r="DE8" s="135" t="s">
        <v>7</v>
      </c>
      <c r="DF8" s="135"/>
      <c r="DG8" s="170" t="s">
        <v>151</v>
      </c>
      <c r="DH8" s="170"/>
      <c r="DI8" s="135" t="s">
        <v>7</v>
      </c>
      <c r="DJ8" s="135"/>
      <c r="DK8" s="170" t="s">
        <v>151</v>
      </c>
      <c r="DL8" s="170"/>
      <c r="DM8" s="135" t="s">
        <v>7</v>
      </c>
      <c r="DN8" s="135"/>
      <c r="DO8" s="170" t="s">
        <v>151</v>
      </c>
      <c r="DP8" s="170"/>
      <c r="DQ8" s="135" t="s">
        <v>7</v>
      </c>
      <c r="DR8" s="135"/>
      <c r="DS8" s="170" t="s">
        <v>151</v>
      </c>
      <c r="DT8" s="170"/>
      <c r="DU8" s="135" t="s">
        <v>7</v>
      </c>
      <c r="DV8" s="135"/>
      <c r="DW8" s="170" t="s">
        <v>151</v>
      </c>
      <c r="DX8" s="170"/>
      <c r="DY8" s="135" t="s">
        <v>7</v>
      </c>
      <c r="DZ8" s="135"/>
      <c r="EA8" s="170" t="s">
        <v>151</v>
      </c>
      <c r="EB8" s="170"/>
      <c r="EC8" s="135" t="s">
        <v>7</v>
      </c>
      <c r="ED8" s="135"/>
      <c r="EE8" s="170" t="s">
        <v>151</v>
      </c>
      <c r="EF8" s="170"/>
      <c r="EG8" s="135" t="s">
        <v>7</v>
      </c>
      <c r="EH8" s="135"/>
      <c r="EI8" s="170" t="s">
        <v>151</v>
      </c>
      <c r="EJ8" s="170"/>
      <c r="EK8" s="135" t="s">
        <v>7</v>
      </c>
      <c r="EL8" s="135"/>
      <c r="EM8" s="170" t="s">
        <v>151</v>
      </c>
      <c r="EN8" s="170"/>
      <c r="EO8" s="135" t="s">
        <v>7</v>
      </c>
      <c r="EP8" s="135"/>
      <c r="EQ8" s="170" t="s">
        <v>151</v>
      </c>
      <c r="ER8" s="170"/>
      <c r="ES8" s="135" t="s">
        <v>7</v>
      </c>
      <c r="ET8" s="135"/>
      <c r="EU8" s="170" t="s">
        <v>151</v>
      </c>
      <c r="EV8" s="170"/>
      <c r="EW8" s="135" t="s">
        <v>7</v>
      </c>
      <c r="EX8" s="135"/>
      <c r="EY8" s="170" t="s">
        <v>151</v>
      </c>
      <c r="EZ8" s="170"/>
      <c r="FA8" s="135" t="s">
        <v>7</v>
      </c>
      <c r="FB8" s="135"/>
      <c r="FC8" s="170" t="s">
        <v>151</v>
      </c>
      <c r="FD8" s="170"/>
      <c r="FE8" s="135" t="s">
        <v>7</v>
      </c>
      <c r="FF8" s="135"/>
      <c r="FG8" s="170" t="s">
        <v>151</v>
      </c>
      <c r="FH8" s="170"/>
      <c r="FI8" s="135" t="s">
        <v>7</v>
      </c>
      <c r="FJ8" s="135"/>
      <c r="FK8" s="170" t="s">
        <v>151</v>
      </c>
      <c r="FL8" s="170"/>
      <c r="FM8" s="135" t="s">
        <v>7</v>
      </c>
      <c r="FN8" s="135"/>
      <c r="FO8" s="170" t="s">
        <v>151</v>
      </c>
      <c r="FP8" s="170"/>
      <c r="FQ8" s="135" t="s">
        <v>7</v>
      </c>
      <c r="FR8" s="135"/>
      <c r="FS8" s="170" t="s">
        <v>151</v>
      </c>
      <c r="FT8" s="170"/>
      <c r="FU8" s="135" t="s">
        <v>7</v>
      </c>
      <c r="FV8" s="135"/>
      <c r="FW8" s="170" t="s">
        <v>151</v>
      </c>
      <c r="FX8" s="170"/>
      <c r="FY8" s="135" t="s">
        <v>7</v>
      </c>
      <c r="FZ8" s="135"/>
      <c r="GA8" s="170" t="s">
        <v>151</v>
      </c>
      <c r="GB8" s="170"/>
      <c r="GC8" s="135" t="s">
        <v>7</v>
      </c>
      <c r="GD8" s="135"/>
      <c r="GE8" s="170" t="s">
        <v>151</v>
      </c>
      <c r="GF8" s="170"/>
      <c r="GG8" s="135" t="s">
        <v>7</v>
      </c>
      <c r="GH8" s="135"/>
      <c r="GI8" s="170" t="s">
        <v>151</v>
      </c>
      <c r="GJ8" s="170"/>
      <c r="GK8" s="135" t="s">
        <v>7</v>
      </c>
      <c r="GL8" s="135"/>
      <c r="GM8" s="170" t="s">
        <v>151</v>
      </c>
      <c r="GN8" s="170"/>
      <c r="GO8" s="135" t="s">
        <v>7</v>
      </c>
      <c r="GP8" s="135"/>
      <c r="GQ8" s="170" t="s">
        <v>151</v>
      </c>
      <c r="GR8" s="170"/>
      <c r="GS8" s="135" t="s">
        <v>7</v>
      </c>
      <c r="GT8" s="135"/>
      <c r="GU8" s="170" t="s">
        <v>151</v>
      </c>
      <c r="GV8" s="170"/>
      <c r="GW8" s="135" t="s">
        <v>7</v>
      </c>
      <c r="GX8" s="135"/>
      <c r="GY8" s="170" t="s">
        <v>151</v>
      </c>
      <c r="GZ8" s="170"/>
      <c r="HA8" s="135" t="s">
        <v>7</v>
      </c>
      <c r="HB8" s="135"/>
      <c r="HC8" s="170" t="s">
        <v>151</v>
      </c>
      <c r="HD8" s="170"/>
      <c r="HE8" s="135" t="s">
        <v>7</v>
      </c>
      <c r="HF8" s="135"/>
      <c r="HG8" s="170" t="s">
        <v>151</v>
      </c>
      <c r="HH8" s="170"/>
      <c r="HI8" s="135" t="s">
        <v>7</v>
      </c>
      <c r="HJ8" s="135"/>
      <c r="HK8" s="170" t="s">
        <v>151</v>
      </c>
      <c r="HL8" s="170"/>
      <c r="HM8" s="135" t="s">
        <v>7</v>
      </c>
      <c r="HN8" s="135"/>
      <c r="HO8" s="170" t="s">
        <v>151</v>
      </c>
      <c r="HP8" s="170"/>
      <c r="HQ8" s="135" t="s">
        <v>7</v>
      </c>
      <c r="HR8" s="135"/>
      <c r="HS8" s="170" t="s">
        <v>151</v>
      </c>
      <c r="HT8" s="170"/>
      <c r="HU8" s="135" t="s">
        <v>7</v>
      </c>
      <c r="HV8" s="135"/>
      <c r="HW8" s="170" t="s">
        <v>151</v>
      </c>
      <c r="HX8" s="170"/>
      <c r="HY8" s="135" t="s">
        <v>7</v>
      </c>
      <c r="HZ8" s="135"/>
      <c r="IA8" s="170" t="s">
        <v>151</v>
      </c>
      <c r="IB8" s="170"/>
      <c r="IC8" s="135" t="s">
        <v>7</v>
      </c>
      <c r="ID8" s="135"/>
      <c r="IE8" s="170" t="s">
        <v>151</v>
      </c>
      <c r="IF8" s="170"/>
      <c r="IG8" s="135" t="s">
        <v>7</v>
      </c>
      <c r="IH8" s="135"/>
      <c r="II8" s="170" t="s">
        <v>151</v>
      </c>
      <c r="IJ8" s="170"/>
      <c r="IK8" s="135" t="s">
        <v>7</v>
      </c>
      <c r="IL8" s="135"/>
      <c r="IM8" s="170" t="s">
        <v>151</v>
      </c>
      <c r="IN8" s="170"/>
      <c r="IO8" s="135" t="s">
        <v>7</v>
      </c>
      <c r="IP8" s="135"/>
      <c r="IQ8" s="170" t="s">
        <v>151</v>
      </c>
      <c r="IR8" s="170"/>
      <c r="IS8" s="135" t="s">
        <v>7</v>
      </c>
      <c r="IT8" s="135"/>
      <c r="IU8" s="170" t="s">
        <v>151</v>
      </c>
      <c r="IV8" s="170"/>
    </row>
    <row r="9" spans="1:256">
      <c r="A9" s="65"/>
      <c r="B9" s="65"/>
      <c r="C9" s="65"/>
      <c r="D9" s="65"/>
      <c r="E9" s="65"/>
      <c r="F9" s="65"/>
      <c r="G9" s="65"/>
    </row>
    <row r="10" spans="1:256">
      <c r="A10" s="175" t="s">
        <v>152</v>
      </c>
      <c r="B10" s="175"/>
      <c r="C10" s="175"/>
      <c r="D10" s="175"/>
      <c r="E10" s="175"/>
      <c r="F10" s="175"/>
      <c r="G10" s="175"/>
    </row>
    <row r="11" spans="1:256">
      <c r="A11" s="172" t="s">
        <v>153</v>
      </c>
      <c r="B11" s="172"/>
      <c r="C11" s="172"/>
      <c r="D11" s="172"/>
      <c r="E11" s="172"/>
      <c r="F11" s="172"/>
      <c r="G11" s="172"/>
    </row>
    <row r="12" spans="1:256" ht="24.75" customHeight="1">
      <c r="A12" s="169" t="s">
        <v>154</v>
      </c>
      <c r="B12" s="171" t="s">
        <v>155</v>
      </c>
      <c r="C12" s="171"/>
      <c r="D12" s="173" t="s">
        <v>156</v>
      </c>
      <c r="E12" s="73" t="s">
        <v>157</v>
      </c>
      <c r="F12" s="73" t="s">
        <v>158</v>
      </c>
      <c r="G12" s="73" t="s">
        <v>159</v>
      </c>
    </row>
    <row r="13" spans="1:256" ht="18" customHeight="1">
      <c r="A13" s="169"/>
      <c r="B13" s="171"/>
      <c r="C13" s="171"/>
      <c r="D13" s="174"/>
      <c r="E13" s="73" t="s">
        <v>130</v>
      </c>
      <c r="F13" s="73" t="s">
        <v>130</v>
      </c>
      <c r="G13" s="73" t="s">
        <v>130</v>
      </c>
    </row>
    <row r="14" spans="1:256" ht="21" customHeight="1">
      <c r="A14" s="169"/>
      <c r="B14" s="171"/>
      <c r="C14" s="171"/>
      <c r="D14" s="73" t="s">
        <v>160</v>
      </c>
      <c r="E14" s="73" t="s">
        <v>161</v>
      </c>
      <c r="F14" s="73" t="s">
        <v>162</v>
      </c>
      <c r="G14" s="73" t="s">
        <v>163</v>
      </c>
    </row>
    <row r="15" spans="1:256" ht="25.5" customHeight="1">
      <c r="A15" s="74">
        <v>1</v>
      </c>
      <c r="B15" s="176" t="s">
        <v>26</v>
      </c>
      <c r="C15" s="176"/>
      <c r="D15" s="72">
        <v>2</v>
      </c>
      <c r="E15" s="81"/>
      <c r="F15" s="81"/>
      <c r="G15" s="81"/>
    </row>
    <row r="16" spans="1:256" ht="25.5" customHeight="1">
      <c r="A16" s="74">
        <v>2</v>
      </c>
      <c r="B16" s="176" t="s">
        <v>141</v>
      </c>
      <c r="C16" s="176"/>
      <c r="D16" s="72">
        <v>4</v>
      </c>
      <c r="E16" s="81"/>
      <c r="F16" s="81"/>
      <c r="G16" s="81"/>
    </row>
    <row r="17" spans="1:7" ht="25.5" customHeight="1">
      <c r="A17" s="74">
        <v>3</v>
      </c>
      <c r="B17" s="176" t="s">
        <v>164</v>
      </c>
      <c r="C17" s="176"/>
      <c r="D17" s="72">
        <v>1</v>
      </c>
      <c r="E17" s="81"/>
      <c r="F17" s="81"/>
      <c r="G17" s="81"/>
    </row>
    <row r="18" spans="1:7" ht="41.25" customHeight="1">
      <c r="A18" s="74">
        <v>4</v>
      </c>
      <c r="B18" s="176" t="s">
        <v>166</v>
      </c>
      <c r="C18" s="176"/>
      <c r="D18" s="72">
        <v>3</v>
      </c>
      <c r="E18" s="81"/>
      <c r="F18" s="81"/>
      <c r="G18" s="81"/>
    </row>
    <row r="19" spans="1:7" ht="21" customHeight="1">
      <c r="A19" s="166" t="s">
        <v>167</v>
      </c>
      <c r="B19" s="167"/>
      <c r="C19" s="167"/>
      <c r="D19" s="167"/>
      <c r="E19" s="167"/>
      <c r="F19" s="167"/>
      <c r="G19" s="168"/>
    </row>
    <row r="20" spans="1:7" ht="12.75" customHeight="1"/>
    <row r="21" spans="1:7" ht="12.75" customHeight="1"/>
    <row r="22" spans="1:7" ht="12.75" customHeight="1"/>
    <row r="23" spans="1:7" ht="12.75" customHeight="1"/>
    <row r="24" spans="1:7" ht="12.75" customHeight="1"/>
    <row r="25" spans="1:7" ht="12.75" customHeight="1"/>
    <row r="26" spans="1:7" ht="12.75" customHeight="1"/>
    <row r="27" spans="1:7" ht="12.75" customHeight="1"/>
    <row r="28" spans="1:7" ht="12.75" customHeight="1"/>
    <row r="29" spans="1:7" ht="12.75" customHeight="1"/>
    <row r="30" spans="1:7" ht="12.75" customHeight="1"/>
    <row r="31" spans="1:7" ht="12.75" customHeight="1"/>
    <row r="32" spans="1:7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</sheetData>
  <customSheetViews>
    <customSheetView guid="{68A8CE5E-1919-4E29-BC99-1D91CF2327FE}" showPageBreaks="1" showGridLines="0" view="pageLayout">
      <selection activeCell="A6" sqref="A6:D6"/>
      <pageMargins left="0" right="0" top="0" bottom="0" header="0" footer="0"/>
      <pageSetup paperSize="9" orientation="landscape" r:id="rId1"/>
      <headerFooter>
        <oddHeader xml:space="preserve">&amp;C
</oddHeader>
      </headerFooter>
    </customSheetView>
  </customSheetViews>
  <mergeCells count="262">
    <mergeCell ref="B18:C18"/>
    <mergeCell ref="B15:C15"/>
    <mergeCell ref="B16:C16"/>
    <mergeCell ref="B17:C17"/>
    <mergeCell ref="CY8:CZ8"/>
    <mergeCell ref="DA8:DB8"/>
    <mergeCell ref="DO8:DP8"/>
    <mergeCell ref="DC8:DD8"/>
    <mergeCell ref="DE8:DF8"/>
    <mergeCell ref="A8:E8"/>
    <mergeCell ref="F8:G8"/>
    <mergeCell ref="I8:J8"/>
    <mergeCell ref="K8:L8"/>
    <mergeCell ref="M8:N8"/>
    <mergeCell ref="O8:P8"/>
    <mergeCell ref="AI8:AJ8"/>
    <mergeCell ref="AU8:AV8"/>
    <mergeCell ref="AM8:AN8"/>
    <mergeCell ref="AO8:AP8"/>
    <mergeCell ref="AQ8:AR8"/>
    <mergeCell ref="AS8:AT8"/>
    <mergeCell ref="AK8:AL8"/>
    <mergeCell ref="CW8:CX8"/>
    <mergeCell ref="EM8:EN8"/>
    <mergeCell ref="EE8:EF8"/>
    <mergeCell ref="EG8:EH8"/>
    <mergeCell ref="EI8:EJ8"/>
    <mergeCell ref="EK8:EL8"/>
    <mergeCell ref="EA8:EB8"/>
    <mergeCell ref="EC8:ED8"/>
    <mergeCell ref="DW8:DX8"/>
    <mergeCell ref="DY8:DZ8"/>
    <mergeCell ref="IU8:IV8"/>
    <mergeCell ref="IC8:ID8"/>
    <mergeCell ref="IE8:IF8"/>
    <mergeCell ref="IO8:IP8"/>
    <mergeCell ref="IM8:IN8"/>
    <mergeCell ref="IG8:IH8"/>
    <mergeCell ref="II8:IJ8"/>
    <mergeCell ref="DG8:DH8"/>
    <mergeCell ref="DI8:DJ8"/>
    <mergeCell ref="GW8:GX8"/>
    <mergeCell ref="GA8:GB8"/>
    <mergeCell ref="GC8:GD8"/>
    <mergeCell ref="FC8:FD8"/>
    <mergeCell ref="GE8:GF8"/>
    <mergeCell ref="FW8:FX8"/>
    <mergeCell ref="FY8:FZ8"/>
    <mergeCell ref="FS8:FT8"/>
    <mergeCell ref="FU8:FV8"/>
    <mergeCell ref="ES8:ET8"/>
    <mergeCell ref="FE8:FF8"/>
    <mergeCell ref="FG8:FH8"/>
    <mergeCell ref="EU8:EV8"/>
    <mergeCell ref="EW8:EX8"/>
    <mergeCell ref="FK8:FL8"/>
    <mergeCell ref="IQ8:IR8"/>
    <mergeCell ref="IS8:IT8"/>
    <mergeCell ref="IA8:IB8"/>
    <mergeCell ref="GY8:GZ8"/>
    <mergeCell ref="HA8:HB8"/>
    <mergeCell ref="GM8:GN8"/>
    <mergeCell ref="GO8:GP8"/>
    <mergeCell ref="GI8:GJ8"/>
    <mergeCell ref="IM7:IN7"/>
    <mergeCell ref="HO7:HP7"/>
    <mergeCell ref="GS7:GT7"/>
    <mergeCell ref="HO8:HP8"/>
    <mergeCell ref="HQ8:HR8"/>
    <mergeCell ref="HS8:HT8"/>
    <mergeCell ref="IK8:IL8"/>
    <mergeCell ref="HM8:HN8"/>
    <mergeCell ref="GQ8:GR8"/>
    <mergeCell ref="GS8:GT8"/>
    <mergeCell ref="HU8:HV8"/>
    <mergeCell ref="HW8:HX8"/>
    <mergeCell ref="HY8:HZ8"/>
    <mergeCell ref="HC8:HD8"/>
    <mergeCell ref="HE8:HF8"/>
    <mergeCell ref="HG8:HH8"/>
    <mergeCell ref="HI8:HJ8"/>
    <mergeCell ref="HK8:HL8"/>
    <mergeCell ref="GU8:GV8"/>
    <mergeCell ref="GK8:GL8"/>
    <mergeCell ref="GU7:GV7"/>
    <mergeCell ref="GW7:GX7"/>
    <mergeCell ref="GK7:GL7"/>
    <mergeCell ref="AI7:AJ7"/>
    <mergeCell ref="AK7:AL7"/>
    <mergeCell ref="IU7:IV7"/>
    <mergeCell ref="IO7:IP7"/>
    <mergeCell ref="IQ7:IR7"/>
    <mergeCell ref="IS7:IT7"/>
    <mergeCell ref="BK7:BL7"/>
    <mergeCell ref="BM7:BN7"/>
    <mergeCell ref="BO7:BP7"/>
    <mergeCell ref="BQ7:BR7"/>
    <mergeCell ref="AY7:AZ7"/>
    <mergeCell ref="CA7:CB7"/>
    <mergeCell ref="CC7:CD7"/>
    <mergeCell ref="CE7:CF7"/>
    <mergeCell ref="CG7:CH7"/>
    <mergeCell ref="BS7:BT7"/>
    <mergeCell ref="BU7:BV7"/>
    <mergeCell ref="BC7:BD7"/>
    <mergeCell ref="GG7:GH7"/>
    <mergeCell ref="HK7:HL7"/>
    <mergeCell ref="GM7:GN7"/>
    <mergeCell ref="GO7:GP7"/>
    <mergeCell ref="GI7:GJ7"/>
    <mergeCell ref="BE7:BF7"/>
    <mergeCell ref="BG7:BH7"/>
    <mergeCell ref="BI7:BJ7"/>
    <mergeCell ref="BY7:BZ7"/>
    <mergeCell ref="S8:T8"/>
    <mergeCell ref="U8:V8"/>
    <mergeCell ref="BK8:BL8"/>
    <mergeCell ref="BM8:BN8"/>
    <mergeCell ref="BS8:BT8"/>
    <mergeCell ref="BG8:BH8"/>
    <mergeCell ref="BI8:BJ8"/>
    <mergeCell ref="BO8:BP8"/>
    <mergeCell ref="BQ8:BR8"/>
    <mergeCell ref="AW8:AX8"/>
    <mergeCell ref="AY8:AZ8"/>
    <mergeCell ref="BA8:BB8"/>
    <mergeCell ref="BC8:BD8"/>
    <mergeCell ref="BE8:BF8"/>
    <mergeCell ref="W7:X7"/>
    <mergeCell ref="BA7:BB7"/>
    <mergeCell ref="BW7:BX7"/>
    <mergeCell ref="AS7:AT7"/>
    <mergeCell ref="AU7:AV7"/>
    <mergeCell ref="AG7:AH7"/>
    <mergeCell ref="Y8:Z8"/>
    <mergeCell ref="AA8:AB8"/>
    <mergeCell ref="AC8:AD8"/>
    <mergeCell ref="AE8:AF8"/>
    <mergeCell ref="AG8:AH8"/>
    <mergeCell ref="DK8:DL8"/>
    <mergeCell ref="DM8:DN8"/>
    <mergeCell ref="DQ7:DR7"/>
    <mergeCell ref="EE7:EF7"/>
    <mergeCell ref="DW7:DX7"/>
    <mergeCell ref="DY7:DZ7"/>
    <mergeCell ref="EA7:EB7"/>
    <mergeCell ref="EC7:ED7"/>
    <mergeCell ref="DK7:DL7"/>
    <mergeCell ref="DM7:DN7"/>
    <mergeCell ref="DQ8:DR8"/>
    <mergeCell ref="BY8:BZ8"/>
    <mergeCell ref="CA8:CB8"/>
    <mergeCell ref="CK8:CL8"/>
    <mergeCell ref="CM8:CN8"/>
    <mergeCell ref="CO8:CP8"/>
    <mergeCell ref="CS8:CT8"/>
    <mergeCell ref="BU8:BV8"/>
    <mergeCell ref="BW8:BX8"/>
    <mergeCell ref="EW7:EX7"/>
    <mergeCell ref="EY7:EZ7"/>
    <mergeCell ref="FA7:FB7"/>
    <mergeCell ref="FC7:FD7"/>
    <mergeCell ref="FE7:FF7"/>
    <mergeCell ref="EO8:EP8"/>
    <mergeCell ref="EQ8:ER8"/>
    <mergeCell ref="EO7:EP7"/>
    <mergeCell ref="GQ7:GR7"/>
    <mergeCell ref="FM8:FN8"/>
    <mergeCell ref="FO8:FP8"/>
    <mergeCell ref="FQ8:FR8"/>
    <mergeCell ref="FA8:FB8"/>
    <mergeCell ref="GG8:GH8"/>
    <mergeCell ref="IK7:IL7"/>
    <mergeCell ref="GY7:GZ7"/>
    <mergeCell ref="HA7:HB7"/>
    <mergeCell ref="HC7:HD7"/>
    <mergeCell ref="HE7:HF7"/>
    <mergeCell ref="HG7:HH7"/>
    <mergeCell ref="HI7:HJ7"/>
    <mergeCell ref="HW7:HX7"/>
    <mergeCell ref="HY7:HZ7"/>
    <mergeCell ref="IA7:IB7"/>
    <mergeCell ref="IC7:ID7"/>
    <mergeCell ref="HQ7:HR7"/>
    <mergeCell ref="HS7:HT7"/>
    <mergeCell ref="HU7:HV7"/>
    <mergeCell ref="IE7:IF7"/>
    <mergeCell ref="IG7:IH7"/>
    <mergeCell ref="II7:IJ7"/>
    <mergeCell ref="HM7:HN7"/>
    <mergeCell ref="CU8:CV8"/>
    <mergeCell ref="FU7:FV7"/>
    <mergeCell ref="FW7:FX7"/>
    <mergeCell ref="GA7:GB7"/>
    <mergeCell ref="GC7:GD7"/>
    <mergeCell ref="GE7:GF7"/>
    <mergeCell ref="FO7:FP7"/>
    <mergeCell ref="FQ7:FR7"/>
    <mergeCell ref="FS7:FT7"/>
    <mergeCell ref="EI7:EJ7"/>
    <mergeCell ref="EK7:EL7"/>
    <mergeCell ref="EQ7:ER7"/>
    <mergeCell ref="ES7:ET7"/>
    <mergeCell ref="EM7:EN7"/>
    <mergeCell ref="EG7:EH7"/>
    <mergeCell ref="FG7:FH7"/>
    <mergeCell ref="FI7:FJ7"/>
    <mergeCell ref="FM7:FN7"/>
    <mergeCell ref="DO7:DP7"/>
    <mergeCell ref="FY7:FZ7"/>
    <mergeCell ref="EY8:EZ8"/>
    <mergeCell ref="FI8:FJ8"/>
    <mergeCell ref="FK7:FL7"/>
    <mergeCell ref="EU7:EV7"/>
    <mergeCell ref="Q7:R7"/>
    <mergeCell ref="DU7:DV7"/>
    <mergeCell ref="DS8:DT8"/>
    <mergeCell ref="DU8:DV8"/>
    <mergeCell ref="CQ8:CR8"/>
    <mergeCell ref="CI8:CJ8"/>
    <mergeCell ref="CC8:CD8"/>
    <mergeCell ref="CE8:CF8"/>
    <mergeCell ref="CG8:CH8"/>
    <mergeCell ref="CI7:CJ7"/>
    <mergeCell ref="CU7:CV7"/>
    <mergeCell ref="CW7:CX7"/>
    <mergeCell ref="CY7:CZ7"/>
    <mergeCell ref="CQ7:CR7"/>
    <mergeCell ref="CS7:CT7"/>
    <mergeCell ref="CO7:CP7"/>
    <mergeCell ref="CM7:CN7"/>
    <mergeCell ref="CK7:CL7"/>
    <mergeCell ref="DS7:DT7"/>
    <mergeCell ref="DA7:DB7"/>
    <mergeCell ref="DC7:DD7"/>
    <mergeCell ref="DE7:DF7"/>
    <mergeCell ref="DG7:DH7"/>
    <mergeCell ref="DI7:DJ7"/>
    <mergeCell ref="A19:G19"/>
    <mergeCell ref="A12:A14"/>
    <mergeCell ref="S7:T7"/>
    <mergeCell ref="U7:V7"/>
    <mergeCell ref="B12:C14"/>
    <mergeCell ref="A11:G11"/>
    <mergeCell ref="AW7:AX7"/>
    <mergeCell ref="AC7:AD7"/>
    <mergeCell ref="I7:J7"/>
    <mergeCell ref="K7:L7"/>
    <mergeCell ref="M7:N7"/>
    <mergeCell ref="O7:P7"/>
    <mergeCell ref="Y7:Z7"/>
    <mergeCell ref="AA7:AB7"/>
    <mergeCell ref="AM7:AN7"/>
    <mergeCell ref="AO7:AP7"/>
    <mergeCell ref="AE7:AF7"/>
    <mergeCell ref="W8:X8"/>
    <mergeCell ref="D12:D13"/>
    <mergeCell ref="A10:G10"/>
    <mergeCell ref="A7:E7"/>
    <mergeCell ref="F7:G7"/>
    <mergeCell ref="Q8:R8"/>
    <mergeCell ref="AQ7:AR7"/>
  </mergeCells>
  <phoneticPr fontId="25" type="noConversion"/>
  <pageMargins left="1.2598425196850394" right="0.51181102362204722" top="1.1811023622047245" bottom="0.39370078740157483" header="0.31496062992125984" footer="0.31496062992125984"/>
  <pageSetup paperSize="9" orientation="landscape" r:id="rId2"/>
  <headerFooter>
    <oddHeader xml:space="preserve">&amp;C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CED6DDA2675234E80EE97D690418CB4" ma:contentTypeVersion="15" ma:contentTypeDescription="Criar um novo documento." ma:contentTypeScope="" ma:versionID="8897114f44d15c89a7c5742ce18fefdc">
  <xsd:schema xmlns:xsd="http://www.w3.org/2001/XMLSchema" xmlns:xs="http://www.w3.org/2001/XMLSchema" xmlns:p="http://schemas.microsoft.com/office/2006/metadata/properties" xmlns:ns2="af37d1d3-9b66-45f8-8a2a-92619758b9aa" xmlns:ns3="91497e54-c264-4551-b2d3-434512d20c09" targetNamespace="http://schemas.microsoft.com/office/2006/metadata/properties" ma:root="true" ma:fieldsID="9e2d44b6c747c6dce59f0c4bf77bd9b7" ns2:_="" ns3:_="">
    <xsd:import namespace="af37d1d3-9b66-45f8-8a2a-92619758b9aa"/>
    <xsd:import namespace="91497e54-c264-4551-b2d3-434512d20c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37d1d3-9b66-45f8-8a2a-92619758b9a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m" ma:readOnly="false" ma:fieldId="{5cf76f15-5ced-4ddc-b409-7134ff3c332f}" ma:taxonomyMulti="true" ma:sspId="4eb9a08d-f8e5-44d2-81cf-7f18659170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497e54-c264-4551-b2d3-434512d20c0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120e6316-6b3a-40e0-b63a-d05aa308674c}" ma:internalName="TaxCatchAll" ma:showField="CatchAllData" ma:web="91497e54-c264-4551-b2d3-434512d20c0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f37d1d3-9b66-45f8-8a2a-92619758b9aa">
      <Terms xmlns="http://schemas.microsoft.com/office/infopath/2007/PartnerControls"/>
    </lcf76f155ced4ddcb4097134ff3c332f>
    <TaxCatchAll xmlns="91497e54-c264-4551-b2d3-434512d20c09" xsi:nil="true"/>
  </documentManagement>
</p:properties>
</file>

<file path=customXml/itemProps1.xml><?xml version="1.0" encoding="utf-8"?>
<ds:datastoreItem xmlns:ds="http://schemas.openxmlformats.org/officeDocument/2006/customXml" ds:itemID="{24673539-A7EE-4A20-B342-8824783190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CFE28D-6323-4DAD-A19F-04BDC357C5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37d1d3-9b66-45f8-8a2a-92619758b9aa"/>
    <ds:schemaRef ds:uri="91497e54-c264-4551-b2d3-434512d20c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6C269B-ACE5-4EAF-981A-579C6FA36D14}">
  <ds:schemaRefs>
    <ds:schemaRef ds:uri="http://schemas.microsoft.com/office/2006/metadata/properties"/>
    <ds:schemaRef ds:uri="http://schemas.microsoft.com/office/infopath/2007/PartnerControls"/>
    <ds:schemaRef ds:uri="af37d1d3-9b66-45f8-8a2a-92619758b9aa"/>
    <ds:schemaRef ds:uri="91497e54-c264-4551-b2d3-434512d20c0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1 - Estatístico Pleno</vt:lpstr>
      <vt:lpstr>2 - Economista Pleno</vt:lpstr>
      <vt:lpstr>3 - Bacharel de Direito Pleno</vt:lpstr>
      <vt:lpstr>4 Gestor de Projetos </vt:lpstr>
      <vt:lpstr> </vt:lpstr>
      <vt:lpstr>VALOR GLOBAL</vt:lpstr>
      <vt:lpstr>' '!Area_de_impressao</vt:lpstr>
      <vt:lpstr>'1 - Estatístico Pleno'!Area_de_impressao</vt:lpstr>
      <vt:lpstr>'2 - Economista Pleno'!Area_de_impressao</vt:lpstr>
      <vt:lpstr>'3 - Bacharel de Direito Pleno'!Area_de_impressao</vt:lpstr>
      <vt:lpstr>'4 Gestor de Projetos '!Area_de_impressao</vt:lpstr>
      <vt:lpstr>'VALOR GLOBAL'!Area_de_impressao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carlos.eb.santos</dc:creator>
  <cp:keywords/>
  <dc:description/>
  <cp:lastModifiedBy>Adao Cabral Formiga</cp:lastModifiedBy>
  <cp:revision/>
  <dcterms:created xsi:type="dcterms:W3CDTF">2011-04-19T14:09:41Z</dcterms:created>
  <dcterms:modified xsi:type="dcterms:W3CDTF">2023-10-26T19:17:37Z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0x010100ECED6DDA2675234E80EE97D690418CB4</vt:lpwstr>
  </property>
  <property fmtid="{D5CDD505-2E9C-101B-9397-08002B2CF9AE}" pid="3" name="MediaServiceImageTags">
    <vt:lpwstr/>
  </property>
</Properties>
</file>